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Бюджет!$A$1:$I$46</definedName>
  </definedNames>
  <calcPr calcId="144525"/>
</workbook>
</file>

<file path=xl/calcChain.xml><?xml version="1.0" encoding="utf-8"?>
<calcChain xmlns="http://schemas.openxmlformats.org/spreadsheetml/2006/main">
  <c r="H39" i="3" l="1"/>
  <c r="G39" i="3"/>
  <c r="I13" i="3" l="1"/>
  <c r="H22" i="3" l="1"/>
  <c r="H29" i="3" l="1"/>
  <c r="H19" i="3" l="1"/>
  <c r="H15" i="3" s="1"/>
  <c r="G26" i="3" l="1"/>
  <c r="G32" i="3"/>
  <c r="G29" i="3" s="1"/>
  <c r="G16" i="3"/>
  <c r="I31" i="3"/>
  <c r="I38" i="3" l="1"/>
  <c r="G15" i="3" l="1"/>
  <c r="I18" i="3"/>
  <c r="I17" i="3"/>
  <c r="I30" i="3" l="1"/>
  <c r="I25" i="3" l="1"/>
  <c r="I22" i="3"/>
  <c r="I33" i="3"/>
  <c r="I21" i="3" l="1"/>
  <c r="I23" i="3" l="1"/>
  <c r="I32" i="3" l="1"/>
  <c r="I29" i="3"/>
  <c r="I9" i="3"/>
  <c r="I7" i="3" l="1"/>
  <c r="H27" i="3" l="1"/>
  <c r="H14" i="3" l="1"/>
  <c r="I8" i="3"/>
  <c r="I35" i="3" l="1"/>
  <c r="I16" i="3" l="1"/>
  <c r="G27" i="3"/>
  <c r="G14" i="3" s="1"/>
  <c r="I28" i="3"/>
  <c r="I26" i="3"/>
  <c r="I24" i="3"/>
  <c r="I20" i="3"/>
  <c r="I19" i="3"/>
  <c r="I11" i="3"/>
  <c r="I10" i="3"/>
  <c r="I27" i="3" l="1"/>
  <c r="I12" i="3"/>
  <c r="I15" i="3"/>
  <c r="I34" i="3"/>
  <c r="I36" i="3"/>
  <c r="I37" i="3"/>
  <c r="I6" i="3"/>
  <c r="I14" i="3" l="1"/>
  <c r="I39" i="3"/>
</calcChain>
</file>

<file path=xl/sharedStrings.xml><?xml version="1.0" encoding="utf-8"?>
<sst xmlns="http://schemas.openxmlformats.org/spreadsheetml/2006/main" count="200" uniqueCount="100">
  <si>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</si>
  <si>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</si>
  <si>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</si>
  <si>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</si>
  <si>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</si>
  <si>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</si>
  <si>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</si>
  <si>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</si>
  <si>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</si>
  <si>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</si>
  <si>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</si>
  <si>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</si>
  <si>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</si>
  <si>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</si>
  <si>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</si>
  <si>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</si>
  <si>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</si>
  <si>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</si>
  <si>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</si>
  <si>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</si>
  <si>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</si>
  <si>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</si>
  <si>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</si>
  <si>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</si>
  <si>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</si>
  <si>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</si>
  <si>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</si>
  <si>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</si>
  <si>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</si>
  <si>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</si>
  <si>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</si>
  <si>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</si>
  <si>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</si>
  <si>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</si>
  <si>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</si>
  <si>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</si>
  <si>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</si>
  <si>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</si>
  <si>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</si>
  <si>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</si>
  <si>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</si>
  <si>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</si>
  <si>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</si>
  <si>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</si>
  <si>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</si>
  <si>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</si>
  <si>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</si>
  <si>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</si>
  <si>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</si>
  <si>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</si>
  <si>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</si>
  <si>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</si>
  <si>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</si>
  <si>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</si>
  <si>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</si>
  <si>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</si>
  <si>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</si>
  <si>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</si>
  <si>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</si>
  <si>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</si>
  <si>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</si>
  <si>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</si>
  <si>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</si>
  <si>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</si>
  <si>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</si>
  <si>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</si>
  <si>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</si>
  <si>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</si>
  <si>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</si>
  <si>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</si>
  <si>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</si>
  <si>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</si>
  <si>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</si>
  <si>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</si>
  <si>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</si>
  <si>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</si>
  <si>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</si>
  <si>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</si>
  <si>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</si>
  <si>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</si>
  <si>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</si>
  <si>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</si>
  <si>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</si>
  <si>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</si>
  <si>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</si>
  <si>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</si>
  <si>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</si>
  <si>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</si>
  <si>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</si>
  <si>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</si>
  <si>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</si>
  <si>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</si>
  <si>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</si>
  <si>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Исп. Шишкина А.Н. 8 (395 36) 5-24-70</t>
  </si>
  <si>
    <t>Информация об исполнении муниципальных программ  и подпрограмм 
муниципального образования Куйтунский район на 01.10.2018 г.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</si>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</sst>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6"/>
  <sheetViews>
    <sheetView showGridLines="0" tabSelected="1" view="pageBreakPreview" topLeftCell="A28" zoomScaleNormal="145" zoomScaleSheetLayoutView="100" workbookViewId="0">
      <selection activeCell="G13" sqref="G13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94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20</v>
      </c>
      <c r="D4" s="33"/>
      <c r="E4" s="33"/>
      <c r="F4" s="34"/>
      <c r="G4" s="30" t="s">
        <v>57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21</v>
      </c>
      <c r="D5" s="11" t="s">
        <v>22</v>
      </c>
      <c r="E5" s="11" t="s">
        <v>23</v>
      </c>
      <c r="F5" s="11" t="s">
        <v>24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69</v>
      </c>
      <c r="F7" s="11" t="s">
        <v>61</v>
      </c>
      <c r="G7" s="5">
        <v>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567</v>
      </c>
      <c r="H8" s="5">
        <v>555</v>
      </c>
      <c r="I8" s="12">
        <f t="shared" ref="I8:I9" si="0">H8/G8</f>
        <v>0.97883597883597884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1847</v>
      </c>
      <c r="H9" s="5">
        <v>1483.5</v>
      </c>
      <c r="I9" s="12">
        <f t="shared" si="0"/>
        <v>0.80319436924742826</v>
      </c>
    </row>
    <row r="10" spans="1:9" ht="21.75" customHeight="1" x14ac:dyDescent="0.2">
      <c r="A10" s="9">
        <v>5</v>
      </c>
      <c r="B10" s="10" t="s">
        <v>71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373.1</v>
      </c>
      <c r="I10" s="12">
        <f>H10/G10</f>
        <v>0.74620000000000009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58</v>
      </c>
      <c r="H11" s="5">
        <v>23.8</v>
      </c>
      <c r="I11" s="12">
        <f>H11/G11</f>
        <v>0.41034482758620688</v>
      </c>
    </row>
    <row r="12" spans="1:9" ht="35.25" customHeight="1" x14ac:dyDescent="0.2">
      <c r="A12" s="9">
        <v>7</v>
      </c>
      <c r="B12" s="10" t="s">
        <v>72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462.5</v>
      </c>
      <c r="H12" s="5">
        <v>332.1</v>
      </c>
      <c r="I12" s="12">
        <f t="shared" ref="I12:I38" si="1">H12/G12</f>
        <v>0.71805405405405409</v>
      </c>
    </row>
    <row r="13" spans="1:9" ht="94.5" x14ac:dyDescent="0.2">
      <c r="A13" s="9" t="s">
        <v>97</v>
      </c>
      <c r="B13" s="10" t="s">
        <v>99</v>
      </c>
      <c r="C13" s="11" t="s">
        <v>25</v>
      </c>
      <c r="D13" s="11" t="s">
        <v>34</v>
      </c>
      <c r="E13" s="11" t="s">
        <v>98</v>
      </c>
      <c r="F13" s="11" t="s">
        <v>62</v>
      </c>
      <c r="G13" s="5">
        <v>15.5</v>
      </c>
      <c r="H13" s="5">
        <v>0</v>
      </c>
      <c r="I13" s="12">
        <f t="shared" si="1"/>
        <v>0</v>
      </c>
    </row>
    <row r="14" spans="1:9" ht="16.5" customHeight="1" x14ac:dyDescent="0.2">
      <c r="A14" s="9">
        <v>8</v>
      </c>
      <c r="B14" s="10" t="s">
        <v>14</v>
      </c>
      <c r="C14" s="11" t="s">
        <v>32</v>
      </c>
      <c r="D14" s="11"/>
      <c r="E14" s="11"/>
      <c r="F14" s="11"/>
      <c r="G14" s="5">
        <f>G15+G27+G29</f>
        <v>6947.1999999999989</v>
      </c>
      <c r="H14" s="5">
        <f>H15+H27+H29</f>
        <v>4210</v>
      </c>
      <c r="I14" s="12">
        <f t="shared" si="1"/>
        <v>0.60599953938277296</v>
      </c>
    </row>
    <row r="15" spans="1:9" x14ac:dyDescent="0.2">
      <c r="A15" s="9" t="s">
        <v>47</v>
      </c>
      <c r="B15" s="10" t="s">
        <v>14</v>
      </c>
      <c r="C15" s="11" t="s">
        <v>32</v>
      </c>
      <c r="D15" s="11"/>
      <c r="E15" s="11"/>
      <c r="F15" s="11" t="s">
        <v>62</v>
      </c>
      <c r="G15" s="5">
        <f>G16+G19+G20+G24+G26+G23+G21+G22+G25+G17+G18</f>
        <v>6421.3999999999987</v>
      </c>
      <c r="H15" s="5">
        <f>H16+H17+H18+H19+H20+H21+H22+H23+H24+H25+H26</f>
        <v>4026.3</v>
      </c>
      <c r="I15" s="12">
        <f t="shared" si="1"/>
        <v>0.6270128009468342</v>
      </c>
    </row>
    <row r="16" spans="1:9" ht="22.5" x14ac:dyDescent="0.2">
      <c r="A16" s="15" t="s">
        <v>48</v>
      </c>
      <c r="B16" s="16" t="s">
        <v>15</v>
      </c>
      <c r="C16" s="13" t="s">
        <v>32</v>
      </c>
      <c r="D16" s="13" t="s">
        <v>36</v>
      </c>
      <c r="E16" s="13" t="s">
        <v>37</v>
      </c>
      <c r="F16" s="13" t="s">
        <v>62</v>
      </c>
      <c r="G16" s="6">
        <f>362.9-31.9</f>
        <v>331</v>
      </c>
      <c r="H16" s="6">
        <v>267.2</v>
      </c>
      <c r="I16" s="14">
        <f t="shared" si="1"/>
        <v>0.80725075528700907</v>
      </c>
    </row>
    <row r="17" spans="1:9" s="24" customFormat="1" ht="101.25" x14ac:dyDescent="0.2">
      <c r="A17" s="15" t="s">
        <v>49</v>
      </c>
      <c r="B17" s="16" t="s">
        <v>85</v>
      </c>
      <c r="C17" s="13" t="s">
        <v>32</v>
      </c>
      <c r="D17" s="13" t="s">
        <v>30</v>
      </c>
      <c r="E17" s="13" t="s">
        <v>83</v>
      </c>
      <c r="F17" s="13" t="s">
        <v>62</v>
      </c>
      <c r="G17" s="6">
        <v>186.7</v>
      </c>
      <c r="H17" s="6">
        <v>186.7</v>
      </c>
      <c r="I17" s="14">
        <f t="shared" si="1"/>
        <v>1</v>
      </c>
    </row>
    <row r="18" spans="1:9" s="24" customFormat="1" ht="90" x14ac:dyDescent="0.2">
      <c r="A18" s="15" t="s">
        <v>50</v>
      </c>
      <c r="B18" s="16" t="s">
        <v>86</v>
      </c>
      <c r="C18" s="13" t="s">
        <v>32</v>
      </c>
      <c r="D18" s="13" t="s">
        <v>30</v>
      </c>
      <c r="E18" s="13" t="s">
        <v>87</v>
      </c>
      <c r="F18" s="13" t="s">
        <v>62</v>
      </c>
      <c r="G18" s="6">
        <v>111</v>
      </c>
      <c r="H18" s="6">
        <v>49.7</v>
      </c>
      <c r="I18" s="14">
        <f t="shared" si="1"/>
        <v>0.44774774774774778</v>
      </c>
    </row>
    <row r="19" spans="1:9" x14ac:dyDescent="0.2">
      <c r="A19" s="15" t="s">
        <v>51</v>
      </c>
      <c r="B19" s="16" t="s">
        <v>16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234.4</v>
      </c>
      <c r="H19" s="6">
        <f>64.7+45</f>
        <v>109.7</v>
      </c>
      <c r="I19" s="14">
        <f t="shared" si="1"/>
        <v>0.46800341296928327</v>
      </c>
    </row>
    <row r="20" spans="1:9" x14ac:dyDescent="0.2">
      <c r="A20" s="15" t="s">
        <v>52</v>
      </c>
      <c r="B20" s="16" t="s">
        <v>17</v>
      </c>
      <c r="C20" s="13" t="s">
        <v>32</v>
      </c>
      <c r="D20" s="13" t="s">
        <v>36</v>
      </c>
      <c r="E20" s="13" t="s">
        <v>37</v>
      </c>
      <c r="F20" s="13" t="s">
        <v>62</v>
      </c>
      <c r="G20" s="6">
        <v>203</v>
      </c>
      <c r="H20" s="6">
        <v>47.7</v>
      </c>
      <c r="I20" s="14">
        <f t="shared" si="1"/>
        <v>0.23497536945812808</v>
      </c>
    </row>
    <row r="21" spans="1:9" s="24" customFormat="1" ht="45" x14ac:dyDescent="0.2">
      <c r="A21" s="15" t="s">
        <v>53</v>
      </c>
      <c r="B21" s="16" t="s">
        <v>74</v>
      </c>
      <c r="C21" s="13" t="s">
        <v>32</v>
      </c>
      <c r="D21" s="13" t="s">
        <v>46</v>
      </c>
      <c r="E21" s="13" t="s">
        <v>73</v>
      </c>
      <c r="F21" s="13" t="s">
        <v>62</v>
      </c>
      <c r="G21" s="6">
        <v>216.2</v>
      </c>
      <c r="H21" s="6">
        <v>0</v>
      </c>
      <c r="I21" s="14">
        <f t="shared" si="1"/>
        <v>0</v>
      </c>
    </row>
    <row r="22" spans="1:9" ht="22.5" x14ac:dyDescent="0.2">
      <c r="A22" s="15" t="s">
        <v>54</v>
      </c>
      <c r="B22" s="16" t="s">
        <v>77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36.4</v>
      </c>
      <c r="H22" s="6">
        <f>25.8+10.5</f>
        <v>36.299999999999997</v>
      </c>
      <c r="I22" s="14">
        <f t="shared" si="1"/>
        <v>0.99725274725274726</v>
      </c>
    </row>
    <row r="23" spans="1:9" ht="33.75" x14ac:dyDescent="0.2">
      <c r="A23" s="15" t="s">
        <v>70</v>
      </c>
      <c r="B23" s="16" t="s">
        <v>68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100</v>
      </c>
      <c r="H23" s="6">
        <v>100</v>
      </c>
      <c r="I23" s="14">
        <f t="shared" si="1"/>
        <v>1</v>
      </c>
    </row>
    <row r="24" spans="1:9" x14ac:dyDescent="0.2">
      <c r="A24" s="15" t="s">
        <v>80</v>
      </c>
      <c r="B24" s="16" t="s">
        <v>18</v>
      </c>
      <c r="C24" s="13" t="s">
        <v>32</v>
      </c>
      <c r="D24" s="13" t="s">
        <v>36</v>
      </c>
      <c r="E24" s="13" t="s">
        <v>37</v>
      </c>
      <c r="F24" s="13" t="s">
        <v>62</v>
      </c>
      <c r="G24" s="6">
        <v>159.1</v>
      </c>
      <c r="H24" s="6">
        <v>0</v>
      </c>
      <c r="I24" s="14">
        <f t="shared" si="1"/>
        <v>0</v>
      </c>
    </row>
    <row r="25" spans="1:9" s="24" customFormat="1" ht="67.5" x14ac:dyDescent="0.2">
      <c r="A25" s="15" t="s">
        <v>88</v>
      </c>
      <c r="B25" s="16" t="s">
        <v>78</v>
      </c>
      <c r="C25" s="13" t="s">
        <v>32</v>
      </c>
      <c r="D25" s="13" t="s">
        <v>46</v>
      </c>
      <c r="E25" s="13" t="s">
        <v>79</v>
      </c>
      <c r="F25" s="13" t="s">
        <v>62</v>
      </c>
      <c r="G25" s="6">
        <v>340.9</v>
      </c>
      <c r="H25" s="6">
        <v>280.10000000000002</v>
      </c>
      <c r="I25" s="14">
        <f t="shared" si="1"/>
        <v>0.82164857729539464</v>
      </c>
    </row>
    <row r="26" spans="1:9" ht="22.5" x14ac:dyDescent="0.2">
      <c r="A26" s="15" t="s">
        <v>89</v>
      </c>
      <c r="B26" s="17" t="s">
        <v>19</v>
      </c>
      <c r="C26" s="13" t="s">
        <v>32</v>
      </c>
      <c r="D26" s="13" t="s">
        <v>36</v>
      </c>
      <c r="E26" s="13" t="s">
        <v>37</v>
      </c>
      <c r="F26" s="13" t="s">
        <v>62</v>
      </c>
      <c r="G26" s="6">
        <f>4583.3-80.6</f>
        <v>4502.7</v>
      </c>
      <c r="H26" s="6">
        <v>2948.9</v>
      </c>
      <c r="I26" s="14">
        <f t="shared" ref="I26" si="2">H26/G26</f>
        <v>0.65491816021498217</v>
      </c>
    </row>
    <row r="27" spans="1:9" x14ac:dyDescent="0.2">
      <c r="A27" s="9" t="s">
        <v>58</v>
      </c>
      <c r="B27" s="10" t="s">
        <v>14</v>
      </c>
      <c r="C27" s="11" t="s">
        <v>32</v>
      </c>
      <c r="D27" s="11" t="s">
        <v>36</v>
      </c>
      <c r="E27" s="11" t="s">
        <v>37</v>
      </c>
      <c r="F27" s="11" t="s">
        <v>63</v>
      </c>
      <c r="G27" s="5">
        <f>G28</f>
        <v>100</v>
      </c>
      <c r="H27" s="5">
        <f>H28</f>
        <v>0</v>
      </c>
      <c r="I27" s="12">
        <f>H27/G27</f>
        <v>0</v>
      </c>
    </row>
    <row r="28" spans="1:9" ht="22.5" x14ac:dyDescent="0.2">
      <c r="A28" s="18" t="s">
        <v>59</v>
      </c>
      <c r="B28" s="16" t="s">
        <v>41</v>
      </c>
      <c r="C28" s="13" t="s">
        <v>32</v>
      </c>
      <c r="D28" s="13" t="s">
        <v>36</v>
      </c>
      <c r="E28" s="13" t="s">
        <v>37</v>
      </c>
      <c r="F28" s="13" t="s">
        <v>63</v>
      </c>
      <c r="G28" s="6">
        <v>100</v>
      </c>
      <c r="H28" s="6">
        <v>0</v>
      </c>
      <c r="I28" s="12">
        <f t="shared" ref="I28:I32" si="3">H28/G28</f>
        <v>0</v>
      </c>
    </row>
    <row r="29" spans="1:9" x14ac:dyDescent="0.2">
      <c r="A29" s="23" t="s">
        <v>65</v>
      </c>
      <c r="B29" s="10" t="s">
        <v>14</v>
      </c>
      <c r="C29" s="11" t="s">
        <v>32</v>
      </c>
      <c r="D29" s="11"/>
      <c r="E29" s="11"/>
      <c r="F29" s="11" t="s">
        <v>64</v>
      </c>
      <c r="G29" s="5">
        <f>G33+G32+G30+G31</f>
        <v>425.8</v>
      </c>
      <c r="H29" s="5">
        <f>H33+H32+H30+H31</f>
        <v>183.70000000000002</v>
      </c>
      <c r="I29" s="12">
        <f t="shared" si="3"/>
        <v>0.43142320338186946</v>
      </c>
    </row>
    <row r="30" spans="1:9" s="24" customFormat="1" ht="90" x14ac:dyDescent="0.2">
      <c r="A30" s="18" t="s">
        <v>66</v>
      </c>
      <c r="B30" s="16" t="s">
        <v>84</v>
      </c>
      <c r="C30" s="13" t="s">
        <v>32</v>
      </c>
      <c r="D30" s="13" t="s">
        <v>30</v>
      </c>
      <c r="E30" s="13" t="s">
        <v>83</v>
      </c>
      <c r="F30" s="13" t="s">
        <v>64</v>
      </c>
      <c r="G30" s="6">
        <v>39.299999999999997</v>
      </c>
      <c r="H30" s="6">
        <v>39.299999999999997</v>
      </c>
      <c r="I30" s="12">
        <f t="shared" si="3"/>
        <v>1</v>
      </c>
    </row>
    <row r="31" spans="1:9" ht="22.5" x14ac:dyDescent="0.2">
      <c r="A31" s="15" t="s">
        <v>48</v>
      </c>
      <c r="B31" s="16" t="s">
        <v>15</v>
      </c>
      <c r="C31" s="13" t="s">
        <v>32</v>
      </c>
      <c r="D31" s="13" t="s">
        <v>36</v>
      </c>
      <c r="E31" s="13" t="s">
        <v>37</v>
      </c>
      <c r="F31" s="13" t="s">
        <v>64</v>
      </c>
      <c r="G31" s="6">
        <v>31.9</v>
      </c>
      <c r="H31" s="6">
        <v>31.9</v>
      </c>
      <c r="I31" s="14">
        <f t="shared" si="3"/>
        <v>1</v>
      </c>
    </row>
    <row r="32" spans="1:9" s="24" customFormat="1" ht="22.5" x14ac:dyDescent="0.2">
      <c r="A32" s="18" t="s">
        <v>81</v>
      </c>
      <c r="B32" s="17" t="s">
        <v>19</v>
      </c>
      <c r="C32" s="13" t="s">
        <v>32</v>
      </c>
      <c r="D32" s="13" t="s">
        <v>36</v>
      </c>
      <c r="E32" s="13" t="s">
        <v>37</v>
      </c>
      <c r="F32" s="13" t="s">
        <v>64</v>
      </c>
      <c r="G32" s="6">
        <f>80.6+156</f>
        <v>236.6</v>
      </c>
      <c r="H32" s="6">
        <v>39.200000000000003</v>
      </c>
      <c r="I32" s="12">
        <f t="shared" si="3"/>
        <v>0.16568047337278108</v>
      </c>
    </row>
    <row r="33" spans="1:9" ht="56.25" x14ac:dyDescent="0.2">
      <c r="A33" s="15" t="s">
        <v>82</v>
      </c>
      <c r="B33" s="16" t="s">
        <v>75</v>
      </c>
      <c r="C33" s="13" t="s">
        <v>32</v>
      </c>
      <c r="D33" s="13" t="s">
        <v>46</v>
      </c>
      <c r="E33" s="13" t="s">
        <v>76</v>
      </c>
      <c r="F33" s="13" t="s">
        <v>64</v>
      </c>
      <c r="G33" s="6">
        <v>118</v>
      </c>
      <c r="H33" s="6">
        <v>73.3</v>
      </c>
      <c r="I33" s="14">
        <f>H33/G33</f>
        <v>0.62118644067796602</v>
      </c>
    </row>
    <row r="34" spans="1:9" ht="42" x14ac:dyDescent="0.2">
      <c r="A34" s="9">
        <v>9</v>
      </c>
      <c r="B34" s="10" t="s">
        <v>60</v>
      </c>
      <c r="C34" s="11" t="s">
        <v>25</v>
      </c>
      <c r="D34" s="11" t="s">
        <v>30</v>
      </c>
      <c r="E34" s="11" t="s">
        <v>38</v>
      </c>
      <c r="F34" s="11" t="s">
        <v>62</v>
      </c>
      <c r="G34" s="5">
        <v>33</v>
      </c>
      <c r="H34" s="5">
        <v>12</v>
      </c>
      <c r="I34" s="12">
        <f t="shared" si="1"/>
        <v>0.36363636363636365</v>
      </c>
    </row>
    <row r="35" spans="1:9" ht="42" x14ac:dyDescent="0.2">
      <c r="A35" s="9">
        <v>10</v>
      </c>
      <c r="B35" s="10" t="s">
        <v>60</v>
      </c>
      <c r="C35" s="11" t="s">
        <v>32</v>
      </c>
      <c r="D35" s="11" t="s">
        <v>30</v>
      </c>
      <c r="E35" s="11" t="s">
        <v>38</v>
      </c>
      <c r="F35" s="11" t="s">
        <v>62</v>
      </c>
      <c r="G35" s="5">
        <v>20</v>
      </c>
      <c r="H35" s="5">
        <v>0</v>
      </c>
      <c r="I35" s="12">
        <f t="shared" si="1"/>
        <v>0</v>
      </c>
    </row>
    <row r="36" spans="1:9" ht="31.5" x14ac:dyDescent="0.2">
      <c r="A36" s="9">
        <v>11</v>
      </c>
      <c r="B36" s="10" t="s">
        <v>43</v>
      </c>
      <c r="C36" s="11" t="s">
        <v>25</v>
      </c>
      <c r="D36" s="11" t="s">
        <v>39</v>
      </c>
      <c r="E36" s="11" t="s">
        <v>40</v>
      </c>
      <c r="F36" s="11" t="s">
        <v>62</v>
      </c>
      <c r="G36" s="5">
        <v>77.5</v>
      </c>
      <c r="H36" s="5">
        <v>36.799999999999997</v>
      </c>
      <c r="I36" s="12">
        <f t="shared" si="1"/>
        <v>0.47483870967741931</v>
      </c>
    </row>
    <row r="37" spans="1:9" ht="73.5" x14ac:dyDescent="0.2">
      <c r="A37" s="9">
        <v>12</v>
      </c>
      <c r="B37" s="10" t="s">
        <v>44</v>
      </c>
      <c r="C37" s="11" t="s">
        <v>25</v>
      </c>
      <c r="D37" s="11" t="s">
        <v>46</v>
      </c>
      <c r="E37" s="11" t="s">
        <v>45</v>
      </c>
      <c r="F37" s="11" t="s">
        <v>67</v>
      </c>
      <c r="G37" s="5">
        <v>13836.6</v>
      </c>
      <c r="H37" s="5">
        <v>8904</v>
      </c>
      <c r="I37" s="12">
        <f t="shared" si="1"/>
        <v>0.64351068904210573</v>
      </c>
    </row>
    <row r="38" spans="1:9" ht="63" x14ac:dyDescent="0.2">
      <c r="A38" s="9">
        <v>13</v>
      </c>
      <c r="B38" s="10" t="s">
        <v>90</v>
      </c>
      <c r="C38" s="11" t="s">
        <v>25</v>
      </c>
      <c r="D38" s="11" t="s">
        <v>91</v>
      </c>
      <c r="E38" s="11" t="s">
        <v>92</v>
      </c>
      <c r="F38" s="11" t="s">
        <v>62</v>
      </c>
      <c r="G38" s="5">
        <v>138.80000000000001</v>
      </c>
      <c r="H38" s="5">
        <v>41.6</v>
      </c>
      <c r="I38" s="12">
        <f t="shared" si="1"/>
        <v>0.29971181556195964</v>
      </c>
    </row>
    <row r="39" spans="1:9" x14ac:dyDescent="0.2">
      <c r="A39" s="26" t="s">
        <v>1</v>
      </c>
      <c r="B39" s="26"/>
      <c r="C39" s="19"/>
      <c r="D39" s="19"/>
      <c r="E39" s="19"/>
      <c r="F39" s="19"/>
      <c r="G39" s="5">
        <f>G6++G8+G9+G10+G11+G12+G14+G34+G35+G36+G37+G7+G38+G13</f>
        <v>25128.1</v>
      </c>
      <c r="H39" s="5">
        <f>H6++H8+H9+H10+H11+H12+H14+H34+H35+H36+H37+H7+H38+H13</f>
        <v>15971.9</v>
      </c>
      <c r="I39" s="12">
        <f t="shared" ref="I39" si="4">H39/G39</f>
        <v>0.63561908779414289</v>
      </c>
    </row>
    <row r="40" spans="1:9" x14ac:dyDescent="0.2">
      <c r="B40" s="20"/>
      <c r="C40" s="20"/>
      <c r="D40" s="20"/>
      <c r="E40" s="20"/>
      <c r="F40" s="20"/>
    </row>
    <row r="41" spans="1:9" x14ac:dyDescent="0.2">
      <c r="B41" s="20"/>
      <c r="C41" s="20"/>
      <c r="D41" s="20"/>
      <c r="E41" s="20"/>
      <c r="F41" s="20"/>
    </row>
    <row r="42" spans="1:9" ht="15.75" x14ac:dyDescent="0.25">
      <c r="A42" s="8" t="s">
        <v>95</v>
      </c>
      <c r="B42" s="21"/>
      <c r="C42" s="21"/>
      <c r="D42" s="21"/>
      <c r="E42" s="21"/>
      <c r="F42" s="21"/>
      <c r="G42" s="8"/>
      <c r="H42" s="8"/>
      <c r="I42" s="8"/>
    </row>
    <row r="43" spans="1:9" ht="15.75" x14ac:dyDescent="0.25">
      <c r="A43" s="8" t="s">
        <v>42</v>
      </c>
      <c r="B43" s="21"/>
      <c r="C43" s="21"/>
      <c r="D43" s="21"/>
      <c r="E43" s="21"/>
      <c r="F43" s="21"/>
      <c r="G43" s="25" t="s">
        <v>96</v>
      </c>
      <c r="H43" s="25"/>
      <c r="I43" s="25"/>
    </row>
    <row r="46" spans="1:9" x14ac:dyDescent="0.2">
      <c r="A46" s="22" t="s">
        <v>93</v>
      </c>
    </row>
  </sheetData>
  <mergeCells count="11">
    <mergeCell ref="G43:I43"/>
    <mergeCell ref="A39:B39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88" fitToHeight="2" orientation="portrait" r:id="rId1"/>
  <headerFooter differentFirst="1" alignWithMargins="0">
    <oddFooter>&amp;R&amp;"Times New Roman,обычный"&amp;P</oddFooter>
  </headerFooter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2018-10-03T04:29:11Z</cp:lastPrinted>
  <dcterms:created xsi:type="dcterms:W3CDTF">2002-03-11T10:22:12Z</dcterms:created>
  <dcterms:modified xsi:type="dcterms:W3CDTF">2018-10-03T04:55:36Z</dcterms:modified>
</cp:coreProperties>
</file>