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(2)'!$C$5:$F$218</definedName>
  </definedNames>
  <calcPr calcId="144525"/>
</workbook>
</file>

<file path=xl/calcChain.xml><?xml version="1.0" encoding="utf-8"?>
<calcChain xmlns="http://schemas.openxmlformats.org/spreadsheetml/2006/main">
  <c r="I143" i="7" l="1"/>
  <c r="I136" i="7"/>
  <c r="H114" i="7" l="1"/>
  <c r="G114" i="7"/>
  <c r="I121" i="7"/>
  <c r="I118" i="7"/>
  <c r="I115" i="7"/>
  <c r="I114" i="7" l="1"/>
  <c r="I57" i="7"/>
  <c r="I49" i="7"/>
  <c r="H43" i="7"/>
  <c r="G43" i="7"/>
  <c r="I44" i="7"/>
  <c r="I45" i="7"/>
  <c r="I199" i="7" l="1"/>
  <c r="H196" i="7"/>
  <c r="G196" i="7"/>
  <c r="I197" i="7"/>
  <c r="H145" i="7"/>
  <c r="G145" i="7"/>
  <c r="I195" i="7"/>
  <c r="I194" i="7"/>
  <c r="I193" i="7"/>
  <c r="I192" i="7"/>
  <c r="I191" i="7"/>
  <c r="I155" i="7"/>
  <c r="I120" i="7"/>
  <c r="I119" i="7"/>
  <c r="I116" i="7"/>
  <c r="I92" i="7"/>
  <c r="I66" i="7"/>
  <c r="I65" i="7"/>
  <c r="I55" i="7"/>
  <c r="H26" i="7"/>
  <c r="G26" i="7"/>
  <c r="I28" i="7"/>
  <c r="I27" i="7"/>
  <c r="G19" i="7"/>
  <c r="I24" i="7"/>
  <c r="I13" i="7"/>
  <c r="I117" i="7" l="1"/>
  <c r="G207" i="7"/>
  <c r="I209" i="7"/>
  <c r="I202" i="7"/>
  <c r="H201" i="7"/>
  <c r="G201" i="7"/>
  <c r="I162" i="7"/>
  <c r="I158" i="7"/>
  <c r="I139" i="7"/>
  <c r="H110" i="7"/>
  <c r="G110" i="7"/>
  <c r="I94" i="7"/>
  <c r="I54" i="7"/>
  <c r="I56" i="7"/>
  <c r="I58" i="7"/>
  <c r="I59" i="7"/>
  <c r="I60" i="7"/>
  <c r="I78" i="7"/>
  <c r="I77" i="7"/>
  <c r="I53" i="7"/>
  <c r="G36" i="7"/>
  <c r="I41" i="7"/>
  <c r="I8" i="7"/>
  <c r="H7" i="7"/>
  <c r="G7" i="7"/>
  <c r="I201" i="7" l="1"/>
  <c r="G96" i="7"/>
  <c r="I166" i="7" l="1"/>
  <c r="I165" i="7"/>
  <c r="I138" i="7"/>
  <c r="I111" i="7"/>
  <c r="I91" i="7"/>
  <c r="I93" i="7"/>
  <c r="I46" i="7"/>
  <c r="H19" i="7" l="1"/>
  <c r="H213" i="7" l="1"/>
  <c r="G213" i="7"/>
  <c r="I215" i="7"/>
  <c r="I190" i="7"/>
  <c r="I122" i="7"/>
  <c r="H47" i="7"/>
  <c r="G47" i="7"/>
  <c r="I25" i="7"/>
  <c r="I23" i="7"/>
  <c r="I22" i="7"/>
  <c r="I21" i="7"/>
  <c r="I156" i="7" l="1"/>
  <c r="G10" i="7"/>
  <c r="H112" i="7" l="1"/>
  <c r="G112" i="7"/>
  <c r="I71" i="7"/>
  <c r="I70" i="7"/>
  <c r="I61" i="7"/>
  <c r="I154" i="7"/>
  <c r="H96" i="7" l="1"/>
  <c r="H123" i="7"/>
  <c r="G123" i="7"/>
  <c r="I124" i="7"/>
  <c r="H216" i="7"/>
  <c r="G216" i="7"/>
  <c r="I217" i="7"/>
  <c r="I214" i="7"/>
  <c r="H207" i="7"/>
  <c r="I208" i="7"/>
  <c r="H141" i="7"/>
  <c r="G141" i="7"/>
  <c r="I142" i="7"/>
  <c r="H108" i="7"/>
  <c r="G108" i="7"/>
  <c r="I109" i="7"/>
  <c r="H106" i="7"/>
  <c r="G106" i="7"/>
  <c r="I107" i="7"/>
  <c r="I216" i="7" l="1"/>
  <c r="G89" i="7"/>
  <c r="I152" i="7" l="1"/>
  <c r="G129" i="7" l="1"/>
  <c r="I113" i="7" l="1"/>
  <c r="I105" i="7"/>
  <c r="G88" i="7" l="1"/>
  <c r="H89" i="7"/>
  <c r="I52" i="7"/>
  <c r="I86" i="7"/>
  <c r="H36" i="7"/>
  <c r="I34" i="7"/>
  <c r="I32" i="7"/>
  <c r="H31" i="7"/>
  <c r="G31" i="7"/>
  <c r="I29" i="7"/>
  <c r="H16" i="7"/>
  <c r="G16" i="7"/>
  <c r="I89" i="7" l="1"/>
  <c r="I43" i="7"/>
  <c r="I47" i="7"/>
  <c r="I36" i="7"/>
  <c r="I31" i="7"/>
  <c r="I26" i="7"/>
  <c r="I19" i="7"/>
  <c r="H10" i="7"/>
  <c r="I15" i="7"/>
  <c r="I12" i="7"/>
  <c r="G6" i="7"/>
  <c r="I9" i="7"/>
  <c r="H6" i="7" l="1"/>
  <c r="I7" i="7"/>
  <c r="I10" i="7"/>
  <c r="I16" i="7"/>
  <c r="H102" i="7"/>
  <c r="G102" i="7"/>
  <c r="I76" i="7"/>
  <c r="I75" i="7"/>
  <c r="I6" i="7" l="1"/>
  <c r="I112" i="7"/>
  <c r="I212" i="7" l="1"/>
  <c r="H211" i="7"/>
  <c r="G211" i="7"/>
  <c r="I210" i="7"/>
  <c r="I206" i="7"/>
  <c r="H205" i="7"/>
  <c r="G205" i="7"/>
  <c r="I204" i="7"/>
  <c r="H203" i="7"/>
  <c r="G203" i="7"/>
  <c r="I161" i="7"/>
  <c r="I151" i="7"/>
  <c r="H125" i="7"/>
  <c r="G125" i="7"/>
  <c r="I103" i="7"/>
  <c r="I207" i="7" l="1"/>
  <c r="I213" i="7"/>
  <c r="I205" i="7"/>
  <c r="I211" i="7"/>
  <c r="I203" i="7"/>
  <c r="I85" i="7"/>
  <c r="I84" i="7"/>
  <c r="I83" i="7"/>
  <c r="I82" i="7"/>
  <c r="I81" i="7"/>
  <c r="I80" i="7"/>
  <c r="I79" i="7"/>
  <c r="I74" i="7"/>
  <c r="I73" i="7"/>
  <c r="I72" i="7"/>
  <c r="I69" i="7"/>
  <c r="I68" i="7"/>
  <c r="I67" i="7"/>
  <c r="I64" i="7"/>
  <c r="I63" i="7"/>
  <c r="I62" i="7"/>
  <c r="I51" i="7"/>
  <c r="I50" i="7"/>
  <c r="I48" i="7"/>
  <c r="I42" i="7"/>
  <c r="I40" i="7"/>
  <c r="I39" i="7"/>
  <c r="I38" i="7"/>
  <c r="I37" i="7"/>
  <c r="I33" i="7"/>
  <c r="I20" i="7"/>
  <c r="I183" i="7" l="1"/>
  <c r="I126" i="7"/>
  <c r="I200" i="7" l="1"/>
  <c r="I198" i="7"/>
  <c r="I189" i="7"/>
  <c r="I188" i="7"/>
  <c r="I187" i="7"/>
  <c r="I186" i="7"/>
  <c r="I185" i="7"/>
  <c r="I184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4" i="7"/>
  <c r="I163" i="7"/>
  <c r="I160" i="7"/>
  <c r="I159" i="7"/>
  <c r="I153" i="7"/>
  <c r="I150" i="7"/>
  <c r="I149" i="7"/>
  <c r="I148" i="7"/>
  <c r="I147" i="7"/>
  <c r="I146" i="7"/>
  <c r="I144" i="7"/>
  <c r="I140" i="7"/>
  <c r="I137" i="7"/>
  <c r="I135" i="7"/>
  <c r="I134" i="7"/>
  <c r="I133" i="7"/>
  <c r="I132" i="7"/>
  <c r="I131" i="7"/>
  <c r="I130" i="7"/>
  <c r="H129" i="7"/>
  <c r="I128" i="7"/>
  <c r="H127" i="7"/>
  <c r="G127" i="7"/>
  <c r="I101" i="7"/>
  <c r="H100" i="7"/>
  <c r="G100" i="7"/>
  <c r="I99" i="7"/>
  <c r="H98" i="7"/>
  <c r="G98" i="7"/>
  <c r="I97" i="7"/>
  <c r="I95" i="7"/>
  <c r="I90" i="7"/>
  <c r="I35" i="7"/>
  <c r="I30" i="7"/>
  <c r="I18" i="7"/>
  <c r="I17" i="7"/>
  <c r="G218" i="7" l="1"/>
  <c r="I110" i="7"/>
  <c r="I141" i="7"/>
  <c r="I102" i="7"/>
  <c r="I125" i="7"/>
  <c r="I129" i="7"/>
  <c r="I196" i="7"/>
  <c r="I108" i="7"/>
  <c r="I123" i="7"/>
  <c r="I100" i="7"/>
  <c r="I98" i="7"/>
  <c r="I127" i="7"/>
  <c r="I145" i="7"/>
  <c r="I96" i="7" l="1"/>
  <c r="H88" i="7"/>
  <c r="I106" i="7"/>
  <c r="I88" i="7" l="1"/>
  <c r="H218" i="7"/>
  <c r="I218" i="7" s="1"/>
</calcChain>
</file>

<file path=xl/sharedStrings.xml><?xml version="1.0" encoding="utf-8"?>
<sst xmlns="http://schemas.openxmlformats.org/spreadsheetml/2006/main" count="912" uniqueCount="341">
  <si>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</si>
  <si>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</si>
  <si>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</si>
  <si>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</si>
  <si>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</si>
  <si>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</si>
  <si>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</si>
  <si>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</si>
  <si>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</si>
  <si>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</si>
  <si>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</si>
  <si>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</si>
  <si>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</si>
  <si>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</si>
  <si>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</si>
  <si>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</si>
  <si>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</si>
  <si>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</si>
  <si>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</si>
  <si>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</si>
  <si>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</si>
  <si>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</si>
  <si>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</si>
  <si>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</si>
  <si>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</si>
  <si>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</si>
  <si>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</si>
  <si>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</si>
  <si>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</si>
  <si>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</si>
  <si>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</si>
  <si>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</si>
  <si>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</si>
  <si>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</si>
  <si>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</si>
  <si>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</si>
  <si>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</si>
  <si>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</si>
  <si>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</si>
  <si>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</si>
  <si>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</si>
  <si>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</si>
  <si>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</si>
  <si>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</si>
  <si>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</si>
  <si>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</si>
  <si>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</si>
  <si>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</si>
  <si>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</si>
  <si>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</si>
  <si>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</si>
  <si>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</si>
  <si>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</si>
  <si>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</si>
  <si>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</si>
  <si>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</si>
  <si>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</si>
  <si>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</si>
  <si>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</si>
  <si>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</si>
  <si>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</si>
  <si>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</si>
  <si>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</si>
  <si>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</si>
  <si>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</si>
  <si>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</si>
  <si>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</si>
  <si>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</si>
  <si>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</si>
  <si>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</si>
  <si>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</si>
  <si>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</si>
  <si>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</si>
  <si>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</si>
  <si>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</si>
  <si>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</si>
  <si>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</si>
  <si>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</si>
  <si>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</si>
  <si>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</si>
  <si>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</si>
  <si>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</si>
  <si>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</si>
  <si>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</si>
  <si>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</si>
  <si>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</si>
  <si>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</si>
  <si>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</si>
  <si>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</si>
  <si>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</si>
  <si>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</si>
  <si>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</si>
  <si>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</si>
  <si>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</si>
  <si>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</si>
  <si>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</si>
  <si>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</si>
  <si>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</si>
  <si>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</si>
  <si>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</si>
  <si>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</si>
  <si>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</si>
  <si>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</si>
  <si>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</si>
  <si>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</si>
  <si>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</si>
  <si>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</si>
  <si>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</si>
  <si>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</si>
  <si>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</si>
  <si>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</si>
  <si>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</si>
  <si>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</si>
  <si>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</si>
  <si>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</si>
  <si>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</si>
  <si>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</si>
  <si>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</si>
  <si>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</si>
  <si>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</si>
  <si>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</si>
  <si>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</si>
  <si>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</si>
  <si>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</si>
  <si>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</si>
  <si>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</si>
  <si>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</si>
  <si>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</si>
  <si>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</si>
  <si>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</si>
  <si>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</si>
  <si>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</si>
  <si>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</si>
  <si>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</si>
  <si>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</si>
  <si>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</si>
  <si>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</si>
  <si>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</si>
  <si>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</si>
  <si>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</si>
  <si>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</si>
  <si>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</si>
  <si>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</si>
  <si>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</si>
  <si>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</si>
  <si>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</si>
  <si>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</si>
  <si>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</si>
  <si>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</si>
  <si>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</si>
  <si>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</si>
  <si>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</si>
  <si>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</si>
  <si>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</si>
  <si>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</si>
  <si>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</si>
  <si>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</si>
  <si>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</si>
  <si>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</si>
  <si>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</si>
  <si>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</si>
  <si>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</si>
  <si>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</si>
  <si>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</si>
  <si>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</si>
  <si>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</si>
  <si>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</si>
  <si>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</si>
  <si>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</si>
  <si>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</si>
  <si>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</si>
  <si>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</si>
  <si>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</si>
  <si>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</si>
  <si>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</si>
  <si>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</si>
  <si>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</si>
  <si>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</si>
  <si>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</si>
  <si>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</si>
  <si>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</si>
  <si>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</si>
  <si>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</si>
  <si>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</si>
  <si>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</si>
  <si>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</si>
  <si>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</si>
  <si>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</si>
  <si>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</si>
  <si>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</si>
  <si>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</si>
  <si>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</si>
  <si>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</si>
  <si>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</si>
  <si>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</si>
  <si>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</si>
  <si>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</si>
  <si>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</si>
  <si>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</si>
  <si>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</si>
  <si>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</si>
  <si>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</si>
  <si>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</si>
  <si>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</si>
  <si>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</si>
  <si>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</si>
  <si>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</si>
  <si>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</si>
  <si>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</si>
  <si>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</si>
  <si>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</si>
  <si>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</si>
  <si>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</si>
  <si>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</si>
  <si>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</si>
  <si>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</si>
  <si>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</si>
  <si>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</si>
  <si>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</si>
  <si>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</si>
  <si>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</si>
  <si>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</si>
  <si>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</si>
  <si>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</si>
  <si>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</si>
  <si>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</si>
  <si>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</si>
  <si>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</si>
  <si>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</si>
  <si>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</si>
  <si>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</si>
  <si>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</si>
  <si>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</si>
  <si>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</si>
  <si>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</si>
  <si>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</si>
  <si>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</si>
  <si>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</si>
  <si>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</si>
  <si>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</si>
  <si>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</si>
  <si>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</si>
  <si>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</si>
  <si>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</si>
  <si>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</si>
  <si>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</si>
  <si>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</si>
  <si>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</si>
  <si>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</si>
  <si>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</si>
  <si>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</si>
  <si>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</si>
  <si>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</si>
  <si>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</si>
  <si>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</si>
  <si>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</si>
  <si>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</si>
  <si>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</si>
  <si>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</si>
  <si>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</si>
  <si>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</si>
  <si>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</si>
  <si>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</si>
  <si>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</si>
  <si>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</si>
  <si>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</si>
  <si>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</si>
  <si>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</si>
  <si>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</si>
  <si>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</si>
  <si>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</si>
  <si>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</si>
  <si>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</si>
  <si>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</si>
  <si>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</si>
  <si>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</si>
  <si>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</si>
  <si>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</si>
  <si>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</si>
  <si>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</si>
  <si>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</si>
  <si>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</si>
  <si>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</si>
  <si>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</si>
  <si>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</si>
  <si>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</si>
  <si>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</si>
  <si>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</si>
  <si>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</si>
  <si>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</si>
  <si>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</si>
  <si>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</si>
  <si>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</si>
  <si>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</si>
  <si>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</si>
  <si>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</si>
  <si>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</si>
  <si>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</si>
  <si>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</si>
  <si>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</si>
  <si>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</si>
  <si>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</si>
  <si>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</si>
  <si>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</si>
  <si>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</si>
  <si>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</si>
  <si>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</si>
  <si>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</si>
  <si>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</si>
  <si>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</si>
  <si>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</si>
  <si>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</si>
  <si>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</si>
  <si>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</si>
  <si>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</si>
  <si>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</si>
  <si>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</si>
  <si>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</si>
  <si>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</si>
  <si>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</si>
  <si>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</si>
  <si>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</si>
  <si>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</si>
  <si>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</si>
  <si>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01.4.02.S2070</t>
  </si>
  <si>
    <t>01.5.01.S2988</t>
  </si>
  <si>
    <t>01.5.01.21000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</si>
  <si>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</si>
  <si>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1.4.1.</t>
  </si>
  <si>
    <t>Основное мероприятие "Организация летнего отдыха, оздоровления и занятости детей"</t>
  </si>
  <si>
    <t>1.5.2.</t>
  </si>
  <si>
    <t>01.9.03.53031</t>
  </si>
  <si>
    <t>02.1.01.73200</t>
  </si>
  <si>
    <t>1102</t>
  </si>
  <si>
    <t>15.0.01.L519A</t>
  </si>
  <si>
    <t>Информация об исполнении муниципальных программ  и подпрограмм 
муниципального образования Куйтунский район на 01.04.2022 г.</t>
  </si>
  <si>
    <t>01.8.01.21000</t>
  </si>
  <si>
    <t>11.0.01.S2968</t>
  </si>
  <si>
    <t>11.0.02.21000</t>
  </si>
  <si>
    <t>11.0.04.L7500</t>
  </si>
  <si>
    <t>17.0.01.S2954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</si>
</sst>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sz val="8"/>
      <color theme="1"/>
      <name val="Arial Cyr"/>
    </font>
    <font>
      <sz val="8"/>
      <color theme="1"/>
      <name val="Times New Roman"/>
      <family val="1"/>
      <charset val="204"/>
    </font>
    <font>
      <b/>
      <sz val="8"/>
      <color theme="1"/>
      <name val="Arial Cyr"/>
    </font>
    <font>
      <b/>
      <sz val="8"/>
      <color theme="1"/>
      <name val="Times New Roman"/>
      <family val="1"/>
      <charset val="204"/>
    </font>
    <font>
      <b/>
      <sz val="8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top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 applyProtection="1">
      <alignment horizontal="right" vertical="center" wrapText="1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164" fontId="12" fillId="0" borderId="2" xfId="0" applyNumberFormat="1" applyFont="1" applyFill="1" applyBorder="1" applyAlignment="1" applyProtection="1">
      <alignment horizontal="righ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 applyProtection="1">
      <alignment horizontal="right" vertical="center" wrapText="1"/>
    </xf>
    <xf numFmtId="164" fontId="14" fillId="2" borderId="1" xfId="0" applyNumberFormat="1" applyFont="1" applyFill="1" applyBorder="1" applyAlignment="1" applyProtection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3" t="s">
        <v>7</v>
      </c>
      <c r="B5" s="83"/>
      <c r="C5" s="83"/>
      <c r="D5" s="83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3" t="s">
        <v>9</v>
      </c>
      <c r="B8" s="83"/>
      <c r="C8" s="83"/>
      <c r="D8" s="83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7"/>
  <sheetViews>
    <sheetView tabSelected="1" topLeftCell="A192" workbookViewId="0">
      <selection activeCell="G218" sqref="G218:H218"/>
    </sheetView>
  </sheetViews>
  <sheetFormatPr defaultRowHeight="12.75" x14ac:dyDescent="0.2"/>
  <cols>
    <col min="1" max="1" width="6.140625" style="55" customWidth="1"/>
    <col min="2" max="2" width="45.140625" style="56" customWidth="1"/>
    <col min="3" max="4" width="9.140625" style="56"/>
    <col min="5" max="5" width="15.85546875" style="56" customWidth="1"/>
    <col min="6" max="6" width="9.140625" style="56"/>
    <col min="7" max="7" width="12" style="56" customWidth="1"/>
    <col min="8" max="8" width="10.42578125" style="56" customWidth="1"/>
    <col min="9" max="9" width="11.140625" style="56" customWidth="1"/>
    <col min="10" max="10" width="17.140625" customWidth="1"/>
  </cols>
  <sheetData>
    <row r="1" spans="1:9" ht="39" customHeight="1" x14ac:dyDescent="0.25">
      <c r="A1" s="105" t="s">
        <v>335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">
      <c r="A2" s="14"/>
      <c r="B2" s="106"/>
      <c r="C2" s="106"/>
      <c r="D2" s="106"/>
      <c r="E2" s="106"/>
      <c r="F2" s="106"/>
      <c r="G2" s="106"/>
      <c r="H2" s="106"/>
      <c r="I2" s="106"/>
    </row>
    <row r="3" spans="1:9" x14ac:dyDescent="0.2">
      <c r="A3" s="14"/>
      <c r="B3" s="4"/>
      <c r="C3" s="4"/>
      <c r="D3" s="4"/>
      <c r="E3" s="4"/>
      <c r="F3" s="4"/>
      <c r="G3" s="3"/>
      <c r="H3" s="107" t="s">
        <v>0</v>
      </c>
      <c r="I3" s="107"/>
    </row>
    <row r="4" spans="1:9" ht="24" customHeight="1" x14ac:dyDescent="0.2">
      <c r="A4" s="103" t="s">
        <v>2</v>
      </c>
      <c r="B4" s="103" t="s">
        <v>3</v>
      </c>
      <c r="C4" s="108" t="s">
        <v>12</v>
      </c>
      <c r="D4" s="109"/>
      <c r="E4" s="109"/>
      <c r="F4" s="110"/>
      <c r="G4" s="103" t="s">
        <v>312</v>
      </c>
      <c r="H4" s="103" t="s">
        <v>4</v>
      </c>
      <c r="I4" s="103" t="s">
        <v>5</v>
      </c>
    </row>
    <row r="5" spans="1:9" ht="46.5" customHeight="1" x14ac:dyDescent="0.2">
      <c r="A5" s="104"/>
      <c r="B5" s="104"/>
      <c r="C5" s="12" t="s">
        <v>13</v>
      </c>
      <c r="D5" s="12" t="s">
        <v>14</v>
      </c>
      <c r="E5" s="12" t="s">
        <v>15</v>
      </c>
      <c r="F5" s="12" t="s">
        <v>16</v>
      </c>
      <c r="G5" s="104"/>
      <c r="H5" s="104"/>
      <c r="I5" s="104"/>
    </row>
    <row r="6" spans="1:9" x14ac:dyDescent="0.2">
      <c r="A6" s="42" t="s">
        <v>46</v>
      </c>
      <c r="B6" s="47" t="s">
        <v>145</v>
      </c>
      <c r="C6" s="32" t="s">
        <v>19</v>
      </c>
      <c r="D6" s="32"/>
      <c r="E6" s="32" t="s">
        <v>91</v>
      </c>
      <c r="F6" s="32"/>
      <c r="G6" s="125">
        <f>G7+G10+G16+G19+G26+G31+G36+G43+G47</f>
        <v>1043460.7000000001</v>
      </c>
      <c r="H6" s="125">
        <f>H7+H10+H16+H19+H26+H31+H36+H43+H47</f>
        <v>230476.59999999995</v>
      </c>
      <c r="I6" s="33">
        <f>H6/G6</f>
        <v>0.22087712551129135</v>
      </c>
    </row>
    <row r="7" spans="1:9" x14ac:dyDescent="0.2">
      <c r="A7" s="22" t="s">
        <v>146</v>
      </c>
      <c r="B7" s="27" t="s">
        <v>30</v>
      </c>
      <c r="C7" s="12" t="s">
        <v>19</v>
      </c>
      <c r="D7" s="12" t="s">
        <v>28</v>
      </c>
      <c r="E7" s="12" t="s">
        <v>32</v>
      </c>
      <c r="F7" s="12" t="s">
        <v>25</v>
      </c>
      <c r="G7" s="123">
        <f>G9+G8</f>
        <v>135</v>
      </c>
      <c r="H7" s="123">
        <f>H9+H8</f>
        <v>0</v>
      </c>
      <c r="I7" s="6">
        <f t="shared" ref="I7:I15" si="0">H7/G7</f>
        <v>0</v>
      </c>
    </row>
    <row r="8" spans="1:9" ht="22.5" x14ac:dyDescent="0.2">
      <c r="A8" s="86" t="s">
        <v>221</v>
      </c>
      <c r="B8" s="13" t="s">
        <v>314</v>
      </c>
      <c r="C8" s="7" t="s">
        <v>19</v>
      </c>
      <c r="D8" s="7" t="s">
        <v>20</v>
      </c>
      <c r="E8" s="7" t="s">
        <v>313</v>
      </c>
      <c r="F8" s="7" t="s">
        <v>25</v>
      </c>
      <c r="G8" s="119">
        <v>27</v>
      </c>
      <c r="H8" s="119">
        <v>0</v>
      </c>
      <c r="I8" s="8">
        <f t="shared" ref="I8" si="1">H8/G8</f>
        <v>0</v>
      </c>
    </row>
    <row r="9" spans="1:9" ht="22.5" x14ac:dyDescent="0.2">
      <c r="A9" s="88"/>
      <c r="B9" s="13" t="s">
        <v>222</v>
      </c>
      <c r="C9" s="7" t="s">
        <v>19</v>
      </c>
      <c r="D9" s="7" t="s">
        <v>28</v>
      </c>
      <c r="E9" s="7" t="s">
        <v>32</v>
      </c>
      <c r="F9" s="7" t="s">
        <v>25</v>
      </c>
      <c r="G9" s="119">
        <v>108</v>
      </c>
      <c r="H9" s="119">
        <v>0</v>
      </c>
      <c r="I9" s="8">
        <f t="shared" si="0"/>
        <v>0</v>
      </c>
    </row>
    <row r="10" spans="1:9" x14ac:dyDescent="0.2">
      <c r="A10" s="18" t="s">
        <v>38</v>
      </c>
      <c r="B10" s="26" t="s">
        <v>147</v>
      </c>
      <c r="C10" s="12" t="s">
        <v>19</v>
      </c>
      <c r="D10" s="12"/>
      <c r="E10" s="12"/>
      <c r="F10" s="12"/>
      <c r="G10" s="123">
        <f>SUM(G11:G15)</f>
        <v>735</v>
      </c>
      <c r="H10" s="123">
        <f>SUM(H11:H15)</f>
        <v>16</v>
      </c>
      <c r="I10" s="6">
        <f t="shared" si="0"/>
        <v>2.1768707482993196E-2</v>
      </c>
    </row>
    <row r="11" spans="1:9" ht="22.5" x14ac:dyDescent="0.2">
      <c r="A11" s="48" t="s">
        <v>224</v>
      </c>
      <c r="B11" s="20" t="s">
        <v>223</v>
      </c>
      <c r="C11" s="7" t="s">
        <v>19</v>
      </c>
      <c r="D11" s="7" t="s">
        <v>20</v>
      </c>
      <c r="E11" s="7" t="s">
        <v>34</v>
      </c>
      <c r="F11" s="7" t="s">
        <v>25</v>
      </c>
      <c r="G11" s="119">
        <v>50</v>
      </c>
      <c r="H11" s="119">
        <v>0</v>
      </c>
      <c r="I11" s="8">
        <v>0</v>
      </c>
    </row>
    <row r="12" spans="1:9" ht="22.5" x14ac:dyDescent="0.2">
      <c r="A12" s="48" t="s">
        <v>226</v>
      </c>
      <c r="B12" s="20" t="s">
        <v>225</v>
      </c>
      <c r="C12" s="7" t="s">
        <v>19</v>
      </c>
      <c r="D12" s="7" t="s">
        <v>20</v>
      </c>
      <c r="E12" s="7" t="s">
        <v>148</v>
      </c>
      <c r="F12" s="7" t="s">
        <v>25</v>
      </c>
      <c r="G12" s="119">
        <v>100</v>
      </c>
      <c r="H12" s="119">
        <v>0</v>
      </c>
      <c r="I12" s="8">
        <f t="shared" si="0"/>
        <v>0</v>
      </c>
    </row>
    <row r="13" spans="1:9" ht="16.5" customHeight="1" x14ac:dyDescent="0.2">
      <c r="A13" s="86" t="s">
        <v>228</v>
      </c>
      <c r="B13" s="89" t="s">
        <v>227</v>
      </c>
      <c r="C13" s="7" t="s">
        <v>19</v>
      </c>
      <c r="D13" s="7" t="s">
        <v>20</v>
      </c>
      <c r="E13" s="7" t="s">
        <v>149</v>
      </c>
      <c r="F13" s="7" t="s">
        <v>25</v>
      </c>
      <c r="G13" s="119">
        <v>400</v>
      </c>
      <c r="H13" s="119">
        <v>0</v>
      </c>
      <c r="I13" s="8">
        <f t="shared" si="0"/>
        <v>0</v>
      </c>
    </row>
    <row r="14" spans="1:9" ht="16.5" customHeight="1" x14ac:dyDescent="0.2">
      <c r="A14" s="88"/>
      <c r="B14" s="91"/>
      <c r="C14" s="7" t="s">
        <v>19</v>
      </c>
      <c r="D14" s="7" t="s">
        <v>20</v>
      </c>
      <c r="E14" s="7" t="s">
        <v>149</v>
      </c>
      <c r="F14" s="7" t="s">
        <v>82</v>
      </c>
      <c r="G14" s="119">
        <v>50</v>
      </c>
      <c r="H14" s="119">
        <v>16</v>
      </c>
      <c r="I14" s="8">
        <v>0</v>
      </c>
    </row>
    <row r="15" spans="1:9" ht="33.75" x14ac:dyDescent="0.2">
      <c r="A15" s="48" t="s">
        <v>230</v>
      </c>
      <c r="B15" s="20" t="s">
        <v>229</v>
      </c>
      <c r="C15" s="7" t="s">
        <v>19</v>
      </c>
      <c r="D15" s="7" t="s">
        <v>20</v>
      </c>
      <c r="E15" s="7" t="s">
        <v>231</v>
      </c>
      <c r="F15" s="7" t="s">
        <v>25</v>
      </c>
      <c r="G15" s="119">
        <v>135</v>
      </c>
      <c r="H15" s="119">
        <v>0</v>
      </c>
      <c r="I15" s="8">
        <f t="shared" si="0"/>
        <v>0</v>
      </c>
    </row>
    <row r="16" spans="1:9" x14ac:dyDescent="0.2">
      <c r="A16" s="18" t="s">
        <v>39</v>
      </c>
      <c r="B16" s="24" t="s">
        <v>150</v>
      </c>
      <c r="C16" s="51" t="s">
        <v>19</v>
      </c>
      <c r="D16" s="51"/>
      <c r="E16" s="12"/>
      <c r="F16" s="12"/>
      <c r="G16" s="123">
        <f>G17+G18</f>
        <v>400</v>
      </c>
      <c r="H16" s="123">
        <f>H17+H18</f>
        <v>88</v>
      </c>
      <c r="I16" s="6">
        <f t="shared" ref="I16" si="2">H16/G16</f>
        <v>0.22</v>
      </c>
    </row>
    <row r="17" spans="1:9" ht="22.5" x14ac:dyDescent="0.2">
      <c r="A17" s="48" t="s">
        <v>232</v>
      </c>
      <c r="B17" s="20" t="s">
        <v>296</v>
      </c>
      <c r="C17" s="7" t="s">
        <v>19</v>
      </c>
      <c r="D17" s="7" t="s">
        <v>20</v>
      </c>
      <c r="E17" s="7" t="s">
        <v>33</v>
      </c>
      <c r="F17" s="7" t="s">
        <v>25</v>
      </c>
      <c r="G17" s="119">
        <v>100</v>
      </c>
      <c r="H17" s="119">
        <v>88</v>
      </c>
      <c r="I17" s="8">
        <f>H17/G17</f>
        <v>0.88</v>
      </c>
    </row>
    <row r="18" spans="1:9" ht="56.25" x14ac:dyDescent="0.2">
      <c r="A18" s="48" t="s">
        <v>233</v>
      </c>
      <c r="B18" s="20" t="s">
        <v>297</v>
      </c>
      <c r="C18" s="7" t="s">
        <v>19</v>
      </c>
      <c r="D18" s="7" t="s">
        <v>20</v>
      </c>
      <c r="E18" s="7" t="s">
        <v>151</v>
      </c>
      <c r="F18" s="7" t="s">
        <v>25</v>
      </c>
      <c r="G18" s="119">
        <v>300</v>
      </c>
      <c r="H18" s="119">
        <v>0</v>
      </c>
      <c r="I18" s="8">
        <f>H18/G18</f>
        <v>0</v>
      </c>
    </row>
    <row r="19" spans="1:9" x14ac:dyDescent="0.2">
      <c r="A19" s="22" t="s">
        <v>152</v>
      </c>
      <c r="B19" s="23" t="s">
        <v>153</v>
      </c>
      <c r="C19" s="12" t="s">
        <v>19</v>
      </c>
      <c r="D19" s="12"/>
      <c r="E19" s="12"/>
      <c r="F19" s="12"/>
      <c r="G19" s="123">
        <f>SUM(G20:G25)</f>
        <v>6401.6</v>
      </c>
      <c r="H19" s="123">
        <f>SUM(H20:H25)</f>
        <v>0</v>
      </c>
      <c r="I19" s="6">
        <f t="shared" ref="I19" si="3">H19/G19</f>
        <v>0</v>
      </c>
    </row>
    <row r="20" spans="1:9" ht="12.75" customHeight="1" x14ac:dyDescent="0.2">
      <c r="A20" s="86" t="s">
        <v>328</v>
      </c>
      <c r="B20" s="90" t="s">
        <v>329</v>
      </c>
      <c r="C20" s="7" t="s">
        <v>19</v>
      </c>
      <c r="D20" s="7" t="s">
        <v>18</v>
      </c>
      <c r="E20" s="7" t="s">
        <v>154</v>
      </c>
      <c r="F20" s="7" t="s">
        <v>25</v>
      </c>
      <c r="G20" s="119">
        <v>896</v>
      </c>
      <c r="H20" s="119">
        <v>0</v>
      </c>
      <c r="I20" s="8">
        <f t="shared" ref="I20:I125" si="4">H20/G20</f>
        <v>0</v>
      </c>
    </row>
    <row r="21" spans="1:9" x14ac:dyDescent="0.2">
      <c r="A21" s="87"/>
      <c r="B21" s="90"/>
      <c r="C21" s="7" t="s">
        <v>19</v>
      </c>
      <c r="D21" s="7" t="s">
        <v>18</v>
      </c>
      <c r="E21" s="7" t="s">
        <v>35</v>
      </c>
      <c r="F21" s="7" t="s">
        <v>25</v>
      </c>
      <c r="G21" s="119">
        <v>2538.6999999999998</v>
      </c>
      <c r="H21" s="119">
        <v>0</v>
      </c>
      <c r="I21" s="8">
        <f t="shared" si="4"/>
        <v>0</v>
      </c>
    </row>
    <row r="22" spans="1:9" x14ac:dyDescent="0.2">
      <c r="A22" s="88"/>
      <c r="B22" s="91"/>
      <c r="C22" s="7" t="s">
        <v>19</v>
      </c>
      <c r="D22" s="7" t="s">
        <v>18</v>
      </c>
      <c r="E22" s="7" t="s">
        <v>35</v>
      </c>
      <c r="F22" s="7" t="s">
        <v>27</v>
      </c>
      <c r="G22" s="119">
        <v>296.3</v>
      </c>
      <c r="H22" s="119">
        <v>0</v>
      </c>
      <c r="I22" s="8">
        <f t="shared" si="4"/>
        <v>0</v>
      </c>
    </row>
    <row r="23" spans="1:9" ht="18" customHeight="1" x14ac:dyDescent="0.2">
      <c r="A23" s="86" t="s">
        <v>235</v>
      </c>
      <c r="B23" s="84" t="s">
        <v>234</v>
      </c>
      <c r="C23" s="7" t="s">
        <v>19</v>
      </c>
      <c r="D23" s="7" t="s">
        <v>18</v>
      </c>
      <c r="E23" s="7" t="s">
        <v>156</v>
      </c>
      <c r="F23" s="7" t="s">
        <v>27</v>
      </c>
      <c r="G23" s="119">
        <v>41</v>
      </c>
      <c r="H23" s="119">
        <v>0</v>
      </c>
      <c r="I23" s="8">
        <f t="shared" si="4"/>
        <v>0</v>
      </c>
    </row>
    <row r="24" spans="1:9" ht="18" customHeight="1" x14ac:dyDescent="0.2">
      <c r="A24" s="87"/>
      <c r="B24" s="94"/>
      <c r="C24" s="7" t="s">
        <v>19</v>
      </c>
      <c r="D24" s="7" t="s">
        <v>18</v>
      </c>
      <c r="E24" s="7" t="s">
        <v>155</v>
      </c>
      <c r="F24" s="7" t="s">
        <v>25</v>
      </c>
      <c r="G24" s="119">
        <v>703</v>
      </c>
      <c r="H24" s="119">
        <v>0</v>
      </c>
      <c r="I24" s="8">
        <f>H24/G24</f>
        <v>0</v>
      </c>
    </row>
    <row r="25" spans="1:9" ht="20.25" customHeight="1" x14ac:dyDescent="0.2">
      <c r="A25" s="88"/>
      <c r="B25" s="85"/>
      <c r="C25" s="7" t="s">
        <v>19</v>
      </c>
      <c r="D25" s="7" t="s">
        <v>18</v>
      </c>
      <c r="E25" s="7" t="s">
        <v>324</v>
      </c>
      <c r="F25" s="7" t="s">
        <v>25</v>
      </c>
      <c r="G25" s="119">
        <v>1926.6</v>
      </c>
      <c r="H25" s="119">
        <v>0</v>
      </c>
      <c r="I25" s="8">
        <f>H25/G25</f>
        <v>0</v>
      </c>
    </row>
    <row r="26" spans="1:9" ht="18" customHeight="1" x14ac:dyDescent="0.2">
      <c r="A26" s="18" t="s">
        <v>40</v>
      </c>
      <c r="B26" s="24" t="s">
        <v>157</v>
      </c>
      <c r="C26" s="12" t="s">
        <v>19</v>
      </c>
      <c r="D26" s="12"/>
      <c r="E26" s="12"/>
      <c r="F26" s="12"/>
      <c r="G26" s="123">
        <f>SUM(G27:G30)</f>
        <v>2864.3</v>
      </c>
      <c r="H26" s="123">
        <f>SUM(H27:H30)</f>
        <v>321.39999999999998</v>
      </c>
      <c r="I26" s="6">
        <f t="shared" ref="I26:I28" si="5">H26/G26</f>
        <v>0.11220891666375728</v>
      </c>
    </row>
    <row r="27" spans="1:9" ht="15.75" customHeight="1" x14ac:dyDescent="0.2">
      <c r="A27" s="86" t="s">
        <v>237</v>
      </c>
      <c r="B27" s="89" t="s">
        <v>327</v>
      </c>
      <c r="C27" s="7" t="s">
        <v>19</v>
      </c>
      <c r="D27" s="7" t="s">
        <v>22</v>
      </c>
      <c r="E27" s="7" t="s">
        <v>326</v>
      </c>
      <c r="F27" s="7" t="s">
        <v>25</v>
      </c>
      <c r="G27" s="119">
        <v>720.3</v>
      </c>
      <c r="H27" s="119">
        <v>0</v>
      </c>
      <c r="I27" s="8">
        <f t="shared" si="5"/>
        <v>0</v>
      </c>
    </row>
    <row r="28" spans="1:9" ht="13.5" customHeight="1" x14ac:dyDescent="0.2">
      <c r="A28" s="87"/>
      <c r="B28" s="90"/>
      <c r="C28" s="7" t="s">
        <v>19</v>
      </c>
      <c r="D28" s="7" t="s">
        <v>22</v>
      </c>
      <c r="E28" s="7" t="s">
        <v>326</v>
      </c>
      <c r="F28" s="7" t="s">
        <v>27</v>
      </c>
      <c r="G28" s="119">
        <v>24.7</v>
      </c>
      <c r="H28" s="119">
        <v>0</v>
      </c>
      <c r="I28" s="8">
        <f t="shared" si="5"/>
        <v>0</v>
      </c>
    </row>
    <row r="29" spans="1:9" ht="14.25" customHeight="1" x14ac:dyDescent="0.2">
      <c r="A29" s="88"/>
      <c r="B29" s="91"/>
      <c r="C29" s="7" t="s">
        <v>19</v>
      </c>
      <c r="D29" s="7" t="s">
        <v>22</v>
      </c>
      <c r="E29" s="7" t="s">
        <v>325</v>
      </c>
      <c r="F29" s="7" t="s">
        <v>25</v>
      </c>
      <c r="G29" s="119">
        <v>1750.3</v>
      </c>
      <c r="H29" s="119">
        <v>0</v>
      </c>
      <c r="I29" s="8">
        <f>H29/G29</f>
        <v>0</v>
      </c>
    </row>
    <row r="30" spans="1:9" ht="27" customHeight="1" x14ac:dyDescent="0.2">
      <c r="A30" s="59" t="s">
        <v>330</v>
      </c>
      <c r="B30" s="58" t="s">
        <v>236</v>
      </c>
      <c r="C30" s="7" t="s">
        <v>19</v>
      </c>
      <c r="D30" s="7" t="s">
        <v>20</v>
      </c>
      <c r="E30" s="7" t="s">
        <v>158</v>
      </c>
      <c r="F30" s="7" t="s">
        <v>25</v>
      </c>
      <c r="G30" s="119">
        <v>369</v>
      </c>
      <c r="H30" s="119">
        <v>321.39999999999998</v>
      </c>
      <c r="I30" s="8">
        <f>H30/G30</f>
        <v>0.87100271002710017</v>
      </c>
    </row>
    <row r="31" spans="1:9" ht="12.75" customHeight="1" x14ac:dyDescent="0.2">
      <c r="A31" s="22" t="s">
        <v>41</v>
      </c>
      <c r="B31" s="23" t="s">
        <v>11</v>
      </c>
      <c r="C31" s="51" t="s">
        <v>19</v>
      </c>
      <c r="D31" s="51"/>
      <c r="E31" s="51"/>
      <c r="F31" s="51"/>
      <c r="G31" s="124">
        <f>SUM(G32:G35)</f>
        <v>860</v>
      </c>
      <c r="H31" s="124">
        <f>SUM(H32:H35)</f>
        <v>467</v>
      </c>
      <c r="I31" s="25">
        <f t="shared" ref="I31" si="6">H31/G31</f>
        <v>0.5430232558139535</v>
      </c>
    </row>
    <row r="32" spans="1:9" x14ac:dyDescent="0.2">
      <c r="A32" s="92" t="s">
        <v>239</v>
      </c>
      <c r="B32" s="89" t="s">
        <v>238</v>
      </c>
      <c r="C32" s="7" t="s">
        <v>19</v>
      </c>
      <c r="D32" s="7" t="s">
        <v>22</v>
      </c>
      <c r="E32" s="7" t="s">
        <v>159</v>
      </c>
      <c r="F32" s="7" t="s">
        <v>25</v>
      </c>
      <c r="G32" s="120">
        <v>330</v>
      </c>
      <c r="H32" s="120">
        <v>260.5</v>
      </c>
      <c r="I32" s="8">
        <f>H32/G32</f>
        <v>0.78939393939393943</v>
      </c>
    </row>
    <row r="33" spans="1:10" ht="12.75" customHeight="1" x14ac:dyDescent="0.2">
      <c r="A33" s="92"/>
      <c r="B33" s="91"/>
      <c r="C33" s="7" t="s">
        <v>19</v>
      </c>
      <c r="D33" s="7" t="s">
        <v>22</v>
      </c>
      <c r="E33" s="7" t="s">
        <v>159</v>
      </c>
      <c r="F33" s="7" t="s">
        <v>27</v>
      </c>
      <c r="G33" s="120">
        <v>70</v>
      </c>
      <c r="H33" s="120">
        <v>0</v>
      </c>
      <c r="I33" s="8">
        <f>H33/G33</f>
        <v>0</v>
      </c>
    </row>
    <row r="34" spans="1:10" x14ac:dyDescent="0.2">
      <c r="A34" s="117" t="s">
        <v>241</v>
      </c>
      <c r="B34" s="96" t="s">
        <v>240</v>
      </c>
      <c r="C34" s="60" t="s">
        <v>19</v>
      </c>
      <c r="D34" s="60" t="s">
        <v>22</v>
      </c>
      <c r="E34" s="60" t="s">
        <v>160</v>
      </c>
      <c r="F34" s="60" t="s">
        <v>25</v>
      </c>
      <c r="G34" s="121">
        <v>415</v>
      </c>
      <c r="H34" s="121">
        <v>206.5</v>
      </c>
      <c r="I34" s="61">
        <f>H34/G34</f>
        <v>0.49759036144578311</v>
      </c>
    </row>
    <row r="35" spans="1:10" x14ac:dyDescent="0.2">
      <c r="A35" s="118"/>
      <c r="B35" s="97"/>
      <c r="C35" s="60" t="s">
        <v>19</v>
      </c>
      <c r="D35" s="60" t="s">
        <v>22</v>
      </c>
      <c r="E35" s="60" t="s">
        <v>160</v>
      </c>
      <c r="F35" s="60" t="s">
        <v>27</v>
      </c>
      <c r="G35" s="121">
        <v>45</v>
      </c>
      <c r="H35" s="121">
        <v>0</v>
      </c>
      <c r="I35" s="61">
        <f>H35/G35</f>
        <v>0</v>
      </c>
    </row>
    <row r="36" spans="1:10" ht="24.75" customHeight="1" x14ac:dyDescent="0.2">
      <c r="A36" s="22" t="s">
        <v>42</v>
      </c>
      <c r="B36" s="23" t="s">
        <v>242</v>
      </c>
      <c r="C36" s="12" t="s">
        <v>19</v>
      </c>
      <c r="D36" s="12"/>
      <c r="E36" s="12"/>
      <c r="F36" s="12"/>
      <c r="G36" s="123">
        <f>SUM(G37:G42)</f>
        <v>15763.2</v>
      </c>
      <c r="H36" s="123">
        <f>SUM(H37:H42)</f>
        <v>2215.1999999999998</v>
      </c>
      <c r="I36" s="6">
        <f t="shared" ref="I36" si="7">H36/G36</f>
        <v>0.14052984165651641</v>
      </c>
    </row>
    <row r="37" spans="1:10" x14ac:dyDescent="0.2">
      <c r="A37" s="92" t="s">
        <v>244</v>
      </c>
      <c r="B37" s="98" t="s">
        <v>243</v>
      </c>
      <c r="C37" s="7" t="s">
        <v>19</v>
      </c>
      <c r="D37" s="7" t="s">
        <v>22</v>
      </c>
      <c r="E37" s="7" t="s">
        <v>162</v>
      </c>
      <c r="F37" s="7" t="s">
        <v>27</v>
      </c>
      <c r="G37" s="119">
        <v>860.5</v>
      </c>
      <c r="H37" s="119">
        <v>78.3</v>
      </c>
      <c r="I37" s="8">
        <f>H37/G37</f>
        <v>9.0993608367228349E-2</v>
      </c>
    </row>
    <row r="38" spans="1:10" x14ac:dyDescent="0.2">
      <c r="A38" s="92"/>
      <c r="B38" s="99"/>
      <c r="C38" s="7" t="s">
        <v>19</v>
      </c>
      <c r="D38" s="7" t="s">
        <v>29</v>
      </c>
      <c r="E38" s="7" t="s">
        <v>162</v>
      </c>
      <c r="F38" s="7" t="s">
        <v>27</v>
      </c>
      <c r="G38" s="119">
        <v>250</v>
      </c>
      <c r="H38" s="119">
        <v>32.1</v>
      </c>
      <c r="I38" s="8">
        <f t="shared" ref="I38:I46" si="8">H38/G38</f>
        <v>0.12840000000000001</v>
      </c>
    </row>
    <row r="39" spans="1:10" x14ac:dyDescent="0.2">
      <c r="A39" s="92"/>
      <c r="B39" s="99"/>
      <c r="C39" s="7" t="s">
        <v>19</v>
      </c>
      <c r="D39" s="7" t="s">
        <v>28</v>
      </c>
      <c r="E39" s="7" t="s">
        <v>161</v>
      </c>
      <c r="F39" s="7" t="s">
        <v>25</v>
      </c>
      <c r="G39" s="119">
        <v>3407.5</v>
      </c>
      <c r="H39" s="119">
        <v>105.5</v>
      </c>
      <c r="I39" s="8">
        <f t="shared" si="8"/>
        <v>3.0961115187087308E-2</v>
      </c>
    </row>
    <row r="40" spans="1:10" x14ac:dyDescent="0.2">
      <c r="A40" s="92"/>
      <c r="B40" s="99"/>
      <c r="C40" s="7" t="s">
        <v>19</v>
      </c>
      <c r="D40" s="7" t="s">
        <v>22</v>
      </c>
      <c r="E40" s="7" t="s">
        <v>161</v>
      </c>
      <c r="F40" s="7" t="s">
        <v>25</v>
      </c>
      <c r="G40" s="119">
        <v>9957.2000000000007</v>
      </c>
      <c r="H40" s="119">
        <v>1987.3</v>
      </c>
      <c r="I40" s="8">
        <f t="shared" si="8"/>
        <v>0.19958422046358412</v>
      </c>
    </row>
    <row r="41" spans="1:10" x14ac:dyDescent="0.2">
      <c r="A41" s="92"/>
      <c r="B41" s="99"/>
      <c r="C41" s="7" t="s">
        <v>19</v>
      </c>
      <c r="D41" s="7" t="s">
        <v>18</v>
      </c>
      <c r="E41" s="7" t="s">
        <v>161</v>
      </c>
      <c r="F41" s="7" t="s">
        <v>25</v>
      </c>
      <c r="G41" s="119">
        <v>43</v>
      </c>
      <c r="H41" s="119">
        <v>12</v>
      </c>
      <c r="I41" s="8">
        <f t="shared" ref="I41" si="9">H41/G41</f>
        <v>0.27906976744186046</v>
      </c>
    </row>
    <row r="42" spans="1:10" x14ac:dyDescent="0.2">
      <c r="A42" s="92"/>
      <c r="B42" s="100"/>
      <c r="C42" s="7" t="s">
        <v>19</v>
      </c>
      <c r="D42" s="7" t="s">
        <v>22</v>
      </c>
      <c r="E42" s="7" t="s">
        <v>315</v>
      </c>
      <c r="F42" s="7" t="s">
        <v>25</v>
      </c>
      <c r="G42" s="119">
        <v>1245</v>
      </c>
      <c r="H42" s="119">
        <v>0</v>
      </c>
      <c r="I42" s="8">
        <f t="shared" si="8"/>
        <v>0</v>
      </c>
    </row>
    <row r="43" spans="1:10" ht="27" customHeight="1" x14ac:dyDescent="0.2">
      <c r="A43" s="22" t="s">
        <v>43</v>
      </c>
      <c r="B43" s="23" t="s">
        <v>213</v>
      </c>
      <c r="C43" s="12" t="s">
        <v>19</v>
      </c>
      <c r="D43" s="12"/>
      <c r="E43" s="12"/>
      <c r="F43" s="12"/>
      <c r="G43" s="123">
        <f>SUM(G44:G46)</f>
        <v>22134.400000000001</v>
      </c>
      <c r="H43" s="123">
        <f>SUM(H44:H46)</f>
        <v>0</v>
      </c>
      <c r="I43" s="6">
        <f t="shared" si="8"/>
        <v>0</v>
      </c>
    </row>
    <row r="44" spans="1:10" ht="16.5" customHeight="1" x14ac:dyDescent="0.2">
      <c r="A44" s="86" t="s">
        <v>246</v>
      </c>
      <c r="B44" s="84" t="s">
        <v>245</v>
      </c>
      <c r="C44" s="7" t="s">
        <v>19</v>
      </c>
      <c r="D44" s="7" t="s">
        <v>28</v>
      </c>
      <c r="E44" s="7" t="s">
        <v>336</v>
      </c>
      <c r="F44" s="7" t="s">
        <v>25</v>
      </c>
      <c r="G44" s="119">
        <v>1600</v>
      </c>
      <c r="H44" s="120">
        <v>0</v>
      </c>
      <c r="I44" s="8">
        <f t="shared" ref="I44" si="10">H44/G44</f>
        <v>0</v>
      </c>
    </row>
    <row r="45" spans="1:10" ht="16.5" customHeight="1" x14ac:dyDescent="0.2">
      <c r="A45" s="87"/>
      <c r="B45" s="94"/>
      <c r="C45" s="7" t="s">
        <v>19</v>
      </c>
      <c r="D45" s="7" t="s">
        <v>22</v>
      </c>
      <c r="E45" s="7" t="s">
        <v>336</v>
      </c>
      <c r="F45" s="7" t="s">
        <v>25</v>
      </c>
      <c r="G45" s="119">
        <v>1800</v>
      </c>
      <c r="H45" s="120">
        <v>0</v>
      </c>
      <c r="I45" s="8">
        <f t="shared" ref="I45" si="11">H45/G45</f>
        <v>0</v>
      </c>
    </row>
    <row r="46" spans="1:10" ht="16.5" customHeight="1" x14ac:dyDescent="0.2">
      <c r="A46" s="88"/>
      <c r="B46" s="85"/>
      <c r="C46" s="7" t="s">
        <v>19</v>
      </c>
      <c r="D46" s="7" t="s">
        <v>28</v>
      </c>
      <c r="E46" s="7" t="s">
        <v>316</v>
      </c>
      <c r="F46" s="7" t="s">
        <v>25</v>
      </c>
      <c r="G46" s="119">
        <v>18734.400000000001</v>
      </c>
      <c r="H46" s="120">
        <v>0</v>
      </c>
      <c r="I46" s="8">
        <f t="shared" si="8"/>
        <v>0</v>
      </c>
    </row>
    <row r="47" spans="1:10" ht="22.5" customHeight="1" x14ac:dyDescent="0.2">
      <c r="A47" s="22" t="s">
        <v>44</v>
      </c>
      <c r="B47" s="23" t="s">
        <v>36</v>
      </c>
      <c r="C47" s="12" t="s">
        <v>19</v>
      </c>
      <c r="D47" s="12"/>
      <c r="E47" s="12"/>
      <c r="F47" s="12"/>
      <c r="G47" s="123">
        <f>SUM(G48:G86)</f>
        <v>994167.20000000007</v>
      </c>
      <c r="H47" s="123">
        <f>SUM(H48:H86)</f>
        <v>227368.99999999994</v>
      </c>
      <c r="I47" s="6">
        <f t="shared" ref="I47:I48" si="12">H47/G47</f>
        <v>0.22870297873436171</v>
      </c>
      <c r="J47" s="67"/>
    </row>
    <row r="48" spans="1:10" ht="16.5" customHeight="1" x14ac:dyDescent="0.2">
      <c r="A48" s="92" t="s">
        <v>248</v>
      </c>
      <c r="B48" s="111" t="s">
        <v>247</v>
      </c>
      <c r="C48" s="15" t="s">
        <v>19</v>
      </c>
      <c r="D48" s="15" t="s">
        <v>20</v>
      </c>
      <c r="E48" s="15" t="s">
        <v>163</v>
      </c>
      <c r="F48" s="15" t="s">
        <v>26</v>
      </c>
      <c r="G48" s="122">
        <v>2298</v>
      </c>
      <c r="H48" s="122">
        <v>619</v>
      </c>
      <c r="I48" s="8">
        <f t="shared" si="12"/>
        <v>0.26936466492602262</v>
      </c>
      <c r="J48" s="68"/>
    </row>
    <row r="49" spans="1:10" ht="16.5" customHeight="1" x14ac:dyDescent="0.2">
      <c r="A49" s="92"/>
      <c r="B49" s="112"/>
      <c r="C49" s="77" t="s">
        <v>19</v>
      </c>
      <c r="D49" s="77" t="s">
        <v>20</v>
      </c>
      <c r="E49" s="77" t="s">
        <v>163</v>
      </c>
      <c r="F49" s="77" t="s">
        <v>24</v>
      </c>
      <c r="G49" s="122">
        <v>0.5</v>
      </c>
      <c r="H49" s="122">
        <v>0.5</v>
      </c>
      <c r="I49" s="8">
        <f t="shared" ref="I49" si="13">H49/G49</f>
        <v>1</v>
      </c>
      <c r="J49" s="68"/>
    </row>
    <row r="50" spans="1:10" x14ac:dyDescent="0.2">
      <c r="A50" s="92"/>
      <c r="B50" s="112"/>
      <c r="C50" s="7" t="s">
        <v>19</v>
      </c>
      <c r="D50" s="7" t="s">
        <v>20</v>
      </c>
      <c r="E50" s="7" t="s">
        <v>165</v>
      </c>
      <c r="F50" s="7" t="s">
        <v>26</v>
      </c>
      <c r="G50" s="119">
        <v>21198.6</v>
      </c>
      <c r="H50" s="119">
        <v>5466.7</v>
      </c>
      <c r="I50" s="8">
        <f t="shared" ref="I50" si="14">H50/G50</f>
        <v>0.25788023737416621</v>
      </c>
      <c r="J50" s="68"/>
    </row>
    <row r="51" spans="1:10" x14ac:dyDescent="0.2">
      <c r="A51" s="92"/>
      <c r="B51" s="112"/>
      <c r="C51" s="7" t="s">
        <v>19</v>
      </c>
      <c r="D51" s="7" t="s">
        <v>20</v>
      </c>
      <c r="E51" s="7" t="s">
        <v>165</v>
      </c>
      <c r="F51" s="7" t="s">
        <v>25</v>
      </c>
      <c r="G51" s="119">
        <v>3756.1</v>
      </c>
      <c r="H51" s="119">
        <v>1078.5</v>
      </c>
      <c r="I51" s="8">
        <f t="shared" ref="I51:I54" si="15">H51/G51</f>
        <v>0.28713293043316207</v>
      </c>
      <c r="J51" s="68"/>
    </row>
    <row r="52" spans="1:10" x14ac:dyDescent="0.2">
      <c r="A52" s="92"/>
      <c r="B52" s="112"/>
      <c r="C52" s="7" t="s">
        <v>19</v>
      </c>
      <c r="D52" s="7" t="s">
        <v>20</v>
      </c>
      <c r="E52" s="7" t="s">
        <v>165</v>
      </c>
      <c r="F52" s="7" t="s">
        <v>24</v>
      </c>
      <c r="G52" s="119">
        <v>151.6</v>
      </c>
      <c r="H52" s="119">
        <v>22</v>
      </c>
      <c r="I52" s="8">
        <f t="shared" si="15"/>
        <v>0.14511873350923482</v>
      </c>
      <c r="J52" s="68"/>
    </row>
    <row r="53" spans="1:10" x14ac:dyDescent="0.2">
      <c r="A53" s="92"/>
      <c r="B53" s="112"/>
      <c r="C53" s="7" t="s">
        <v>19</v>
      </c>
      <c r="D53" s="7" t="s">
        <v>20</v>
      </c>
      <c r="E53" s="7" t="s">
        <v>164</v>
      </c>
      <c r="F53" s="7" t="s">
        <v>26</v>
      </c>
      <c r="G53" s="119">
        <v>20671</v>
      </c>
      <c r="H53" s="119">
        <v>4184.5</v>
      </c>
      <c r="I53" s="8">
        <f t="shared" si="15"/>
        <v>0.20243336074694016</v>
      </c>
      <c r="J53" s="68"/>
    </row>
    <row r="54" spans="1:10" ht="12.75" customHeight="1" x14ac:dyDescent="0.2">
      <c r="A54" s="86" t="s">
        <v>250</v>
      </c>
      <c r="B54" s="111" t="s">
        <v>249</v>
      </c>
      <c r="C54" s="7" t="s">
        <v>19</v>
      </c>
      <c r="D54" s="7" t="s">
        <v>28</v>
      </c>
      <c r="E54" s="7" t="s">
        <v>166</v>
      </c>
      <c r="F54" s="7" t="s">
        <v>26</v>
      </c>
      <c r="G54" s="119">
        <v>10</v>
      </c>
      <c r="H54" s="119">
        <v>10</v>
      </c>
      <c r="I54" s="8">
        <f t="shared" si="15"/>
        <v>1</v>
      </c>
      <c r="J54" s="68"/>
    </row>
    <row r="55" spans="1:10" ht="12.75" customHeight="1" x14ac:dyDescent="0.2">
      <c r="A55" s="87"/>
      <c r="B55" s="112"/>
      <c r="C55" s="7" t="s">
        <v>19</v>
      </c>
      <c r="D55" s="7" t="s">
        <v>28</v>
      </c>
      <c r="E55" s="7" t="s">
        <v>166</v>
      </c>
      <c r="F55" s="7" t="s">
        <v>25</v>
      </c>
      <c r="G55" s="119">
        <v>24174.2</v>
      </c>
      <c r="H55" s="119">
        <v>7322.4</v>
      </c>
      <c r="I55" s="8">
        <f t="shared" ref="I55" si="16">H55/G55</f>
        <v>0.30290144037858541</v>
      </c>
      <c r="J55" s="68"/>
    </row>
    <row r="56" spans="1:10" x14ac:dyDescent="0.2">
      <c r="A56" s="87"/>
      <c r="B56" s="112"/>
      <c r="C56" s="7" t="s">
        <v>19</v>
      </c>
      <c r="D56" s="7" t="s">
        <v>28</v>
      </c>
      <c r="E56" s="7" t="s">
        <v>166</v>
      </c>
      <c r="F56" s="7" t="s">
        <v>24</v>
      </c>
      <c r="G56" s="119">
        <v>190.9</v>
      </c>
      <c r="H56" s="119">
        <v>66</v>
      </c>
      <c r="I56" s="8">
        <f t="shared" ref="I56" si="17">H56/G56</f>
        <v>0.34573074908328966</v>
      </c>
      <c r="J56" s="68"/>
    </row>
    <row r="57" spans="1:10" x14ac:dyDescent="0.2">
      <c r="A57" s="87"/>
      <c r="B57" s="112"/>
      <c r="C57" s="7" t="s">
        <v>19</v>
      </c>
      <c r="D57" s="7" t="s">
        <v>31</v>
      </c>
      <c r="E57" s="7" t="s">
        <v>166</v>
      </c>
      <c r="F57" s="7" t="s">
        <v>25</v>
      </c>
      <c r="G57" s="119">
        <v>2.6</v>
      </c>
      <c r="H57" s="119">
        <v>2.6</v>
      </c>
      <c r="I57" s="8">
        <f t="shared" ref="I57" si="18">H57/G57</f>
        <v>1</v>
      </c>
      <c r="J57" s="68"/>
    </row>
    <row r="58" spans="1:10" x14ac:dyDescent="0.2">
      <c r="A58" s="87"/>
      <c r="B58" s="112"/>
      <c r="C58" s="7" t="s">
        <v>19</v>
      </c>
      <c r="D58" s="7" t="s">
        <v>28</v>
      </c>
      <c r="E58" s="7" t="s">
        <v>167</v>
      </c>
      <c r="F58" s="7" t="s">
        <v>26</v>
      </c>
      <c r="G58" s="119">
        <v>192503.9</v>
      </c>
      <c r="H58" s="119">
        <v>38466.1</v>
      </c>
      <c r="I58" s="8">
        <f t="shared" ref="I58" si="19">H58/G58</f>
        <v>0.19981984780568082</v>
      </c>
      <c r="J58" s="68"/>
    </row>
    <row r="59" spans="1:10" x14ac:dyDescent="0.2">
      <c r="A59" s="87"/>
      <c r="B59" s="112"/>
      <c r="C59" s="7" t="s">
        <v>19</v>
      </c>
      <c r="D59" s="7" t="s">
        <v>28</v>
      </c>
      <c r="E59" s="7" t="s">
        <v>167</v>
      </c>
      <c r="F59" s="7" t="s">
        <v>25</v>
      </c>
      <c r="G59" s="119">
        <v>1296</v>
      </c>
      <c r="H59" s="119">
        <v>41</v>
      </c>
      <c r="I59" s="8">
        <f t="shared" ref="I59" si="20">H59/G59</f>
        <v>3.1635802469135804E-2</v>
      </c>
      <c r="J59" s="68"/>
    </row>
    <row r="60" spans="1:10" x14ac:dyDescent="0.2">
      <c r="A60" s="88"/>
      <c r="B60" s="113"/>
      <c r="C60" s="7" t="s">
        <v>19</v>
      </c>
      <c r="D60" s="7" t="s">
        <v>28</v>
      </c>
      <c r="E60" s="7" t="s">
        <v>167</v>
      </c>
      <c r="F60" s="7" t="s">
        <v>27</v>
      </c>
      <c r="G60" s="119">
        <v>9618.9</v>
      </c>
      <c r="H60" s="119">
        <v>3110.9</v>
      </c>
      <c r="I60" s="8">
        <f t="shared" ref="I60" si="21">H60/G60</f>
        <v>0.32341535934462362</v>
      </c>
      <c r="J60" s="68"/>
    </row>
    <row r="61" spans="1:10" ht="14.25" customHeight="1" x14ac:dyDescent="0.2">
      <c r="A61" s="86" t="s">
        <v>251</v>
      </c>
      <c r="B61" s="101" t="s">
        <v>252</v>
      </c>
      <c r="C61" s="7" t="s">
        <v>19</v>
      </c>
      <c r="D61" s="7" t="s">
        <v>22</v>
      </c>
      <c r="E61" s="7" t="s">
        <v>168</v>
      </c>
      <c r="F61" s="7" t="s">
        <v>26</v>
      </c>
      <c r="G61" s="119">
        <v>94.2</v>
      </c>
      <c r="H61" s="119">
        <v>41</v>
      </c>
      <c r="I61" s="8">
        <f t="shared" ref="I61:I62" si="22">H61/G61</f>
        <v>0.43524416135881105</v>
      </c>
      <c r="J61" s="68"/>
    </row>
    <row r="62" spans="1:10" x14ac:dyDescent="0.2">
      <c r="A62" s="87"/>
      <c r="B62" s="102"/>
      <c r="C62" s="7" t="s">
        <v>19</v>
      </c>
      <c r="D62" s="7" t="s">
        <v>22</v>
      </c>
      <c r="E62" s="7" t="s">
        <v>168</v>
      </c>
      <c r="F62" s="7" t="s">
        <v>25</v>
      </c>
      <c r="G62" s="119">
        <v>57759.9</v>
      </c>
      <c r="H62" s="119">
        <v>19317</v>
      </c>
      <c r="I62" s="8">
        <f t="shared" si="22"/>
        <v>0.33443617457786456</v>
      </c>
      <c r="J62" s="68"/>
    </row>
    <row r="63" spans="1:10" x14ac:dyDescent="0.2">
      <c r="A63" s="87"/>
      <c r="B63" s="102"/>
      <c r="C63" s="7" t="s">
        <v>19</v>
      </c>
      <c r="D63" s="7" t="s">
        <v>22</v>
      </c>
      <c r="E63" s="7" t="s">
        <v>168</v>
      </c>
      <c r="F63" s="7" t="s">
        <v>24</v>
      </c>
      <c r="G63" s="119">
        <v>867.3</v>
      </c>
      <c r="H63" s="119">
        <v>246</v>
      </c>
      <c r="I63" s="8">
        <f t="shared" ref="I63" si="23">H63/G63</f>
        <v>0.28363887928052578</v>
      </c>
      <c r="J63" s="68"/>
    </row>
    <row r="64" spans="1:10" x14ac:dyDescent="0.2">
      <c r="A64" s="87"/>
      <c r="B64" s="102"/>
      <c r="C64" s="7" t="s">
        <v>19</v>
      </c>
      <c r="D64" s="7" t="s">
        <v>22</v>
      </c>
      <c r="E64" s="7" t="s">
        <v>169</v>
      </c>
      <c r="F64" s="7" t="s">
        <v>27</v>
      </c>
      <c r="G64" s="119">
        <v>3476.9</v>
      </c>
      <c r="H64" s="119">
        <v>1760.7</v>
      </c>
      <c r="I64" s="8">
        <f t="shared" ref="I64:I66" si="24">H64/G64</f>
        <v>0.50639937875693863</v>
      </c>
      <c r="J64" s="68"/>
    </row>
    <row r="65" spans="1:10" x14ac:dyDescent="0.2">
      <c r="A65" s="87"/>
      <c r="B65" s="102"/>
      <c r="C65" s="7" t="s">
        <v>19</v>
      </c>
      <c r="D65" s="7" t="s">
        <v>22</v>
      </c>
      <c r="E65" s="7" t="s">
        <v>331</v>
      </c>
      <c r="F65" s="7" t="s">
        <v>26</v>
      </c>
      <c r="G65" s="119">
        <v>36090.199999999997</v>
      </c>
      <c r="H65" s="119">
        <v>5363.7</v>
      </c>
      <c r="I65" s="8">
        <f t="shared" si="24"/>
        <v>0.14861929277199906</v>
      </c>
      <c r="J65" s="68"/>
    </row>
    <row r="66" spans="1:10" x14ac:dyDescent="0.2">
      <c r="A66" s="87"/>
      <c r="B66" s="102"/>
      <c r="C66" s="7" t="s">
        <v>19</v>
      </c>
      <c r="D66" s="7" t="s">
        <v>22</v>
      </c>
      <c r="E66" s="7" t="s">
        <v>331</v>
      </c>
      <c r="F66" s="7" t="s">
        <v>27</v>
      </c>
      <c r="G66" s="119">
        <v>3139.8</v>
      </c>
      <c r="H66" s="119">
        <v>749.8</v>
      </c>
      <c r="I66" s="8">
        <f t="shared" si="24"/>
        <v>0.23880501942798901</v>
      </c>
      <c r="J66" s="68"/>
    </row>
    <row r="67" spans="1:10" x14ac:dyDescent="0.2">
      <c r="A67" s="87"/>
      <c r="B67" s="102"/>
      <c r="C67" s="7" t="s">
        <v>19</v>
      </c>
      <c r="D67" s="7" t="s">
        <v>22</v>
      </c>
      <c r="E67" s="7" t="s">
        <v>171</v>
      </c>
      <c r="F67" s="7" t="s">
        <v>26</v>
      </c>
      <c r="G67" s="119">
        <v>447514.3</v>
      </c>
      <c r="H67" s="119">
        <v>97913.2</v>
      </c>
      <c r="I67" s="8">
        <f t="shared" ref="I67" si="25">H67/G67</f>
        <v>0.21879345531528266</v>
      </c>
      <c r="J67" s="68"/>
    </row>
    <row r="68" spans="1:10" x14ac:dyDescent="0.2">
      <c r="A68" s="87"/>
      <c r="B68" s="102"/>
      <c r="C68" s="7" t="s">
        <v>19</v>
      </c>
      <c r="D68" s="7" t="s">
        <v>22</v>
      </c>
      <c r="E68" s="7" t="s">
        <v>171</v>
      </c>
      <c r="F68" s="7" t="s">
        <v>25</v>
      </c>
      <c r="G68" s="119">
        <v>8256</v>
      </c>
      <c r="H68" s="119">
        <v>112.3</v>
      </c>
      <c r="I68" s="8">
        <f t="shared" ref="I68" si="26">H68/G68</f>
        <v>1.3602228682170541E-2</v>
      </c>
      <c r="J68" s="68"/>
    </row>
    <row r="69" spans="1:10" x14ac:dyDescent="0.2">
      <c r="A69" s="87"/>
      <c r="B69" s="102"/>
      <c r="C69" s="7" t="s">
        <v>19</v>
      </c>
      <c r="D69" s="7" t="s">
        <v>22</v>
      </c>
      <c r="E69" s="7" t="s">
        <v>171</v>
      </c>
      <c r="F69" s="7" t="s">
        <v>27</v>
      </c>
      <c r="G69" s="119">
        <v>46187.199999999997</v>
      </c>
      <c r="H69" s="119">
        <v>13203.6</v>
      </c>
      <c r="I69" s="8">
        <f t="shared" ref="I69:I71" si="27">H69/G69</f>
        <v>0.2858714102608515</v>
      </c>
      <c r="J69" s="68"/>
    </row>
    <row r="70" spans="1:10" x14ac:dyDescent="0.2">
      <c r="A70" s="87"/>
      <c r="B70" s="102"/>
      <c r="C70" s="7" t="s">
        <v>19</v>
      </c>
      <c r="D70" s="7" t="s">
        <v>37</v>
      </c>
      <c r="E70" s="7" t="s">
        <v>257</v>
      </c>
      <c r="F70" s="7" t="s">
        <v>25</v>
      </c>
      <c r="G70" s="119">
        <v>21101.7</v>
      </c>
      <c r="H70" s="119">
        <v>3674.6</v>
      </c>
      <c r="I70" s="8">
        <f t="shared" si="27"/>
        <v>0.17413762872185654</v>
      </c>
      <c r="J70" s="68"/>
    </row>
    <row r="71" spans="1:10" x14ac:dyDescent="0.2">
      <c r="A71" s="87"/>
      <c r="B71" s="102"/>
      <c r="C71" s="7" t="s">
        <v>19</v>
      </c>
      <c r="D71" s="7" t="s">
        <v>37</v>
      </c>
      <c r="E71" s="7" t="s">
        <v>257</v>
      </c>
      <c r="F71" s="7" t="s">
        <v>27</v>
      </c>
      <c r="G71" s="119">
        <v>1553.3</v>
      </c>
      <c r="H71" s="119">
        <v>353.3</v>
      </c>
      <c r="I71" s="8">
        <f t="shared" si="27"/>
        <v>0.22745123285907423</v>
      </c>
      <c r="J71" s="68"/>
    </row>
    <row r="72" spans="1:10" x14ac:dyDescent="0.2">
      <c r="A72" s="87"/>
      <c r="B72" s="102"/>
      <c r="C72" s="7" t="s">
        <v>19</v>
      </c>
      <c r="D72" s="7" t="s">
        <v>22</v>
      </c>
      <c r="E72" s="7" t="s">
        <v>172</v>
      </c>
      <c r="F72" s="7" t="s">
        <v>25</v>
      </c>
      <c r="G72" s="119">
        <v>1088.4000000000001</v>
      </c>
      <c r="H72" s="119">
        <v>241</v>
      </c>
      <c r="I72" s="8">
        <f t="shared" ref="I72" si="28">H72/G72</f>
        <v>0.22142594634325613</v>
      </c>
      <c r="J72" s="68"/>
    </row>
    <row r="73" spans="1:10" x14ac:dyDescent="0.2">
      <c r="A73" s="87"/>
      <c r="B73" s="102"/>
      <c r="C73" s="7" t="s">
        <v>19</v>
      </c>
      <c r="D73" s="7" t="s">
        <v>22</v>
      </c>
      <c r="E73" s="7" t="s">
        <v>172</v>
      </c>
      <c r="F73" s="7" t="s">
        <v>27</v>
      </c>
      <c r="G73" s="119">
        <v>25</v>
      </c>
      <c r="H73" s="119">
        <v>0</v>
      </c>
      <c r="I73" s="8">
        <f t="shared" ref="I73" si="29">H73/G73</f>
        <v>0</v>
      </c>
      <c r="J73" s="68"/>
    </row>
    <row r="74" spans="1:10" x14ac:dyDescent="0.2">
      <c r="A74" s="87"/>
      <c r="B74" s="102"/>
      <c r="C74" s="7" t="s">
        <v>19</v>
      </c>
      <c r="D74" s="7" t="s">
        <v>37</v>
      </c>
      <c r="E74" s="7" t="s">
        <v>173</v>
      </c>
      <c r="F74" s="7" t="s">
        <v>25</v>
      </c>
      <c r="G74" s="119">
        <v>101.6</v>
      </c>
      <c r="H74" s="119">
        <v>37</v>
      </c>
      <c r="I74" s="8">
        <f t="shared" ref="I74:I76" si="30">H74/G74</f>
        <v>0.36417322834645671</v>
      </c>
      <c r="J74" s="68"/>
    </row>
    <row r="75" spans="1:10" x14ac:dyDescent="0.2">
      <c r="A75" s="87"/>
      <c r="B75" s="102"/>
      <c r="C75" s="7" t="s">
        <v>19</v>
      </c>
      <c r="D75" s="7" t="s">
        <v>22</v>
      </c>
      <c r="E75" s="7" t="s">
        <v>170</v>
      </c>
      <c r="F75" s="7" t="s">
        <v>25</v>
      </c>
      <c r="G75" s="119">
        <v>24612.400000000001</v>
      </c>
      <c r="H75" s="119">
        <v>6331.8</v>
      </c>
      <c r="I75" s="8">
        <f t="shared" si="30"/>
        <v>0.25726056784385104</v>
      </c>
      <c r="J75" s="68"/>
    </row>
    <row r="76" spans="1:10" x14ac:dyDescent="0.2">
      <c r="A76" s="87"/>
      <c r="B76" s="102"/>
      <c r="C76" s="7" t="s">
        <v>19</v>
      </c>
      <c r="D76" s="7" t="s">
        <v>22</v>
      </c>
      <c r="E76" s="7" t="s">
        <v>170</v>
      </c>
      <c r="F76" s="7" t="s">
        <v>27</v>
      </c>
      <c r="G76" s="119">
        <v>2095.1999999999998</v>
      </c>
      <c r="H76" s="119">
        <v>593</v>
      </c>
      <c r="I76" s="8">
        <f t="shared" si="30"/>
        <v>0.28302787323405881</v>
      </c>
      <c r="J76" s="68"/>
    </row>
    <row r="77" spans="1:10" x14ac:dyDescent="0.2">
      <c r="A77" s="87"/>
      <c r="B77" s="102"/>
      <c r="C77" s="7" t="s">
        <v>19</v>
      </c>
      <c r="D77" s="7" t="s">
        <v>22</v>
      </c>
      <c r="E77" s="7" t="s">
        <v>175</v>
      </c>
      <c r="F77" s="7" t="s">
        <v>25</v>
      </c>
      <c r="G77" s="119">
        <v>2766.4</v>
      </c>
      <c r="H77" s="119">
        <v>611.5</v>
      </c>
      <c r="I77" s="8">
        <f t="shared" ref="I77:I78" si="31">H77/G77</f>
        <v>0.22104540196645459</v>
      </c>
      <c r="J77" s="68"/>
    </row>
    <row r="78" spans="1:10" x14ac:dyDescent="0.2">
      <c r="A78" s="87"/>
      <c r="B78" s="102"/>
      <c r="C78" s="7" t="s">
        <v>19</v>
      </c>
      <c r="D78" s="7" t="s">
        <v>22</v>
      </c>
      <c r="E78" s="7" t="s">
        <v>175</v>
      </c>
      <c r="F78" s="7" t="s">
        <v>27</v>
      </c>
      <c r="G78" s="119">
        <v>261.60000000000002</v>
      </c>
      <c r="H78" s="119">
        <v>103.7</v>
      </c>
      <c r="I78" s="8">
        <f t="shared" si="31"/>
        <v>0.39640672782874614</v>
      </c>
      <c r="J78" s="68"/>
    </row>
    <row r="79" spans="1:10" x14ac:dyDescent="0.2">
      <c r="A79" s="87"/>
      <c r="B79" s="102"/>
      <c r="C79" s="7" t="s">
        <v>19</v>
      </c>
      <c r="D79" s="7" t="s">
        <v>22</v>
      </c>
      <c r="E79" s="7" t="s">
        <v>174</v>
      </c>
      <c r="F79" s="7" t="s">
        <v>25</v>
      </c>
      <c r="G79" s="119">
        <v>10846.6</v>
      </c>
      <c r="H79" s="119">
        <v>2830.9</v>
      </c>
      <c r="I79" s="8">
        <f t="shared" ref="I79" si="32">H79/G79</f>
        <v>0.2609942286061992</v>
      </c>
      <c r="J79" s="68"/>
    </row>
    <row r="80" spans="1:10" ht="22.5" customHeight="1" x14ac:dyDescent="0.2">
      <c r="A80" s="87"/>
      <c r="B80" s="102"/>
      <c r="C80" s="7" t="s">
        <v>19</v>
      </c>
      <c r="D80" s="7" t="s">
        <v>22</v>
      </c>
      <c r="E80" s="7" t="s">
        <v>174</v>
      </c>
      <c r="F80" s="7" t="s">
        <v>27</v>
      </c>
      <c r="G80" s="119">
        <v>1143.0999999999999</v>
      </c>
      <c r="H80" s="119">
        <v>273.3</v>
      </c>
      <c r="I80" s="8">
        <f t="shared" ref="I80" si="33">H80/G80</f>
        <v>0.23908669407750857</v>
      </c>
      <c r="J80" s="68"/>
    </row>
    <row r="81" spans="1:10" x14ac:dyDescent="0.2">
      <c r="A81" s="92" t="s">
        <v>254</v>
      </c>
      <c r="B81" s="89" t="s">
        <v>253</v>
      </c>
      <c r="C81" s="7" t="s">
        <v>19</v>
      </c>
      <c r="D81" s="7" t="s">
        <v>29</v>
      </c>
      <c r="E81" s="7" t="s">
        <v>176</v>
      </c>
      <c r="F81" s="7" t="s">
        <v>27</v>
      </c>
      <c r="G81" s="119">
        <v>28521.8</v>
      </c>
      <c r="H81" s="119">
        <v>6948.5</v>
      </c>
      <c r="I81" s="8">
        <f t="shared" ref="I81" si="34">H81/G81</f>
        <v>0.24362066910223057</v>
      </c>
      <c r="J81" s="68"/>
    </row>
    <row r="82" spans="1:10" ht="22.5" customHeight="1" x14ac:dyDescent="0.2">
      <c r="A82" s="92"/>
      <c r="B82" s="91"/>
      <c r="C82" s="7" t="s">
        <v>19</v>
      </c>
      <c r="D82" s="7" t="s">
        <v>29</v>
      </c>
      <c r="E82" s="7" t="s">
        <v>177</v>
      </c>
      <c r="F82" s="7" t="s">
        <v>27</v>
      </c>
      <c r="G82" s="119">
        <v>17912</v>
      </c>
      <c r="H82" s="119">
        <v>5161.3</v>
      </c>
      <c r="I82" s="8">
        <f t="shared" ref="I82" si="35">H82/G82</f>
        <v>0.28814761054041982</v>
      </c>
      <c r="J82" s="68"/>
    </row>
    <row r="83" spans="1:10" ht="12.75" customHeight="1" x14ac:dyDescent="0.2">
      <c r="A83" s="86" t="s">
        <v>256</v>
      </c>
      <c r="B83" s="89" t="s">
        <v>255</v>
      </c>
      <c r="C83" s="7" t="s">
        <v>19</v>
      </c>
      <c r="D83" s="7" t="s">
        <v>18</v>
      </c>
      <c r="E83" s="7" t="s">
        <v>178</v>
      </c>
      <c r="F83" s="7" t="s">
        <v>26</v>
      </c>
      <c r="G83" s="119">
        <v>1243</v>
      </c>
      <c r="H83" s="119">
        <v>330.9</v>
      </c>
      <c r="I83" s="8">
        <f t="shared" ref="I83" si="36">H83/G83</f>
        <v>0.2662107803700724</v>
      </c>
      <c r="J83" s="68"/>
    </row>
    <row r="84" spans="1:10" ht="14.25" customHeight="1" x14ac:dyDescent="0.2">
      <c r="A84" s="87"/>
      <c r="B84" s="90"/>
      <c r="C84" s="7" t="s">
        <v>19</v>
      </c>
      <c r="D84" s="7" t="s">
        <v>18</v>
      </c>
      <c r="E84" s="7" t="s">
        <v>178</v>
      </c>
      <c r="F84" s="7" t="s">
        <v>25</v>
      </c>
      <c r="G84" s="119">
        <v>626</v>
      </c>
      <c r="H84" s="119">
        <v>539.9</v>
      </c>
      <c r="I84" s="8">
        <f t="shared" ref="I84" si="37">H84/G84</f>
        <v>0.86246006389776353</v>
      </c>
      <c r="J84" s="68"/>
    </row>
    <row r="85" spans="1:10" ht="18" customHeight="1" x14ac:dyDescent="0.2">
      <c r="A85" s="87"/>
      <c r="B85" s="90"/>
      <c r="C85" s="7" t="s">
        <v>19</v>
      </c>
      <c r="D85" s="7" t="s">
        <v>18</v>
      </c>
      <c r="E85" s="7" t="s">
        <v>178</v>
      </c>
      <c r="F85" s="7" t="s">
        <v>24</v>
      </c>
      <c r="G85" s="119">
        <v>28</v>
      </c>
      <c r="H85" s="119">
        <v>12.2</v>
      </c>
      <c r="I85" s="8">
        <f t="shared" ref="I85:I86" si="38">H85/G85</f>
        <v>0.43571428571428567</v>
      </c>
      <c r="J85" s="68"/>
    </row>
    <row r="86" spans="1:10" ht="15.75" customHeight="1" x14ac:dyDescent="0.2">
      <c r="A86" s="87"/>
      <c r="B86" s="90"/>
      <c r="C86" s="7" t="s">
        <v>19</v>
      </c>
      <c r="D86" s="7" t="s">
        <v>18</v>
      </c>
      <c r="E86" s="7" t="s">
        <v>179</v>
      </c>
      <c r="F86" s="7" t="s">
        <v>26</v>
      </c>
      <c r="G86" s="119">
        <v>983</v>
      </c>
      <c r="H86" s="119">
        <v>228.6</v>
      </c>
      <c r="I86" s="8">
        <f t="shared" si="38"/>
        <v>0.23255340793489318</v>
      </c>
      <c r="J86" s="68"/>
    </row>
    <row r="87" spans="1:10" ht="0.75" hidden="1" customHeight="1" x14ac:dyDescent="0.2">
      <c r="A87" s="88"/>
      <c r="B87" s="91"/>
      <c r="C87" s="7"/>
      <c r="D87" s="7"/>
      <c r="E87" s="7"/>
      <c r="F87" s="7"/>
      <c r="G87" s="57"/>
      <c r="H87" s="57"/>
      <c r="I87" s="8"/>
    </row>
    <row r="88" spans="1:10" ht="24" customHeight="1" x14ac:dyDescent="0.2">
      <c r="A88" s="42" t="s">
        <v>45</v>
      </c>
      <c r="B88" s="46" t="s">
        <v>47</v>
      </c>
      <c r="C88" s="32"/>
      <c r="D88" s="32"/>
      <c r="E88" s="32" t="s">
        <v>92</v>
      </c>
      <c r="F88" s="32"/>
      <c r="G88" s="125">
        <f>G89+G96</f>
        <v>237559.7</v>
      </c>
      <c r="H88" s="125">
        <f>H89+H96</f>
        <v>58045.1</v>
      </c>
      <c r="I88" s="33">
        <f t="shared" si="4"/>
        <v>0.24433900194351144</v>
      </c>
    </row>
    <row r="89" spans="1:10" ht="33.75" customHeight="1" x14ac:dyDescent="0.2">
      <c r="A89" s="22" t="s">
        <v>49</v>
      </c>
      <c r="B89" s="23" t="s">
        <v>50</v>
      </c>
      <c r="C89" s="12" t="s">
        <v>48</v>
      </c>
      <c r="D89" s="12"/>
      <c r="E89" s="12"/>
      <c r="F89" s="12"/>
      <c r="G89" s="123">
        <f>SUM(G90:G95)</f>
        <v>237529.7</v>
      </c>
      <c r="H89" s="126">
        <f>SUM(H90:H95)</f>
        <v>58045.1</v>
      </c>
      <c r="I89" s="6">
        <f t="shared" si="4"/>
        <v>0.24436986195831509</v>
      </c>
    </row>
    <row r="90" spans="1:10" ht="16.5" customHeight="1" x14ac:dyDescent="0.2">
      <c r="A90" s="92" t="s">
        <v>262</v>
      </c>
      <c r="B90" s="89" t="s">
        <v>260</v>
      </c>
      <c r="C90" s="7" t="s">
        <v>48</v>
      </c>
      <c r="D90" s="7" t="s">
        <v>51</v>
      </c>
      <c r="E90" s="7" t="s">
        <v>52</v>
      </c>
      <c r="F90" s="7" t="s">
        <v>26</v>
      </c>
      <c r="G90" s="119">
        <v>17800.5</v>
      </c>
      <c r="H90" s="119">
        <v>3593</v>
      </c>
      <c r="I90" s="8">
        <f t="shared" si="4"/>
        <v>0.2018482626892503</v>
      </c>
    </row>
    <row r="91" spans="1:10" ht="16.5" customHeight="1" x14ac:dyDescent="0.2">
      <c r="A91" s="92"/>
      <c r="B91" s="90"/>
      <c r="C91" s="7" t="s">
        <v>48</v>
      </c>
      <c r="D91" s="7" t="s">
        <v>51</v>
      </c>
      <c r="E91" s="7" t="s">
        <v>52</v>
      </c>
      <c r="F91" s="7" t="s">
        <v>25</v>
      </c>
      <c r="G91" s="119">
        <v>2219</v>
      </c>
      <c r="H91" s="119">
        <v>224.3</v>
      </c>
      <c r="I91" s="8">
        <f>H91/G91</f>
        <v>0.10108156827399731</v>
      </c>
    </row>
    <row r="92" spans="1:10" ht="16.5" customHeight="1" x14ac:dyDescent="0.2">
      <c r="A92" s="92"/>
      <c r="B92" s="90"/>
      <c r="C92" s="7" t="s">
        <v>48</v>
      </c>
      <c r="D92" s="7" t="s">
        <v>51</v>
      </c>
      <c r="E92" s="7" t="s">
        <v>332</v>
      </c>
      <c r="F92" s="7" t="s">
        <v>26</v>
      </c>
      <c r="G92" s="119">
        <v>53.1</v>
      </c>
      <c r="H92" s="119">
        <v>0</v>
      </c>
      <c r="I92" s="8">
        <f>H92/G92</f>
        <v>0</v>
      </c>
    </row>
    <row r="93" spans="1:10" ht="16.5" customHeight="1" x14ac:dyDescent="0.2">
      <c r="A93" s="92"/>
      <c r="B93" s="90"/>
      <c r="C93" s="7" t="s">
        <v>48</v>
      </c>
      <c r="D93" s="7" t="s">
        <v>51</v>
      </c>
      <c r="E93" s="7" t="s">
        <v>53</v>
      </c>
      <c r="F93" s="7" t="s">
        <v>26</v>
      </c>
      <c r="G93" s="119">
        <v>6467.5</v>
      </c>
      <c r="H93" s="119">
        <v>1930.8</v>
      </c>
      <c r="I93" s="8">
        <f>H93/G93</f>
        <v>0.29853884808658676</v>
      </c>
    </row>
    <row r="94" spans="1:10" ht="34.5" customHeight="1" x14ac:dyDescent="0.2">
      <c r="A94" s="69" t="s">
        <v>263</v>
      </c>
      <c r="B94" s="71" t="s">
        <v>299</v>
      </c>
      <c r="C94" s="7" t="s">
        <v>48</v>
      </c>
      <c r="D94" s="7" t="s">
        <v>300</v>
      </c>
      <c r="E94" s="7" t="s">
        <v>301</v>
      </c>
      <c r="F94" s="7" t="s">
        <v>24</v>
      </c>
      <c r="G94" s="119">
        <v>500</v>
      </c>
      <c r="H94" s="119">
        <v>0</v>
      </c>
      <c r="I94" s="8">
        <f>H94/G94</f>
        <v>0</v>
      </c>
    </row>
    <row r="95" spans="1:10" ht="36" customHeight="1" x14ac:dyDescent="0.2">
      <c r="A95" s="74" t="s">
        <v>298</v>
      </c>
      <c r="B95" s="71" t="s">
        <v>261</v>
      </c>
      <c r="C95" s="7" t="s">
        <v>48</v>
      </c>
      <c r="D95" s="7" t="s">
        <v>54</v>
      </c>
      <c r="E95" s="7" t="s">
        <v>55</v>
      </c>
      <c r="F95" s="7" t="s">
        <v>56</v>
      </c>
      <c r="G95" s="119">
        <v>210489.60000000001</v>
      </c>
      <c r="H95" s="119">
        <v>52297</v>
      </c>
      <c r="I95" s="8">
        <f t="shared" si="4"/>
        <v>0.24845408039162029</v>
      </c>
    </row>
    <row r="96" spans="1:10" ht="31.5" x14ac:dyDescent="0.2">
      <c r="A96" s="22" t="s">
        <v>258</v>
      </c>
      <c r="B96" s="23" t="s">
        <v>259</v>
      </c>
      <c r="C96" s="12" t="s">
        <v>48</v>
      </c>
      <c r="D96" s="12"/>
      <c r="E96" s="12"/>
      <c r="F96" s="12"/>
      <c r="G96" s="123">
        <f>SUM(G97)</f>
        <v>30</v>
      </c>
      <c r="H96" s="123">
        <f>SUM(H97)</f>
        <v>0</v>
      </c>
      <c r="I96" s="6">
        <f t="shared" ref="I96" si="39">H96/G96</f>
        <v>0</v>
      </c>
    </row>
    <row r="97" spans="1:9" ht="33.75" x14ac:dyDescent="0.2">
      <c r="A97" s="17" t="s">
        <v>264</v>
      </c>
      <c r="B97" s="16" t="s">
        <v>265</v>
      </c>
      <c r="C97" s="7" t="s">
        <v>48</v>
      </c>
      <c r="D97" s="7" t="s">
        <v>31</v>
      </c>
      <c r="E97" s="7" t="s">
        <v>214</v>
      </c>
      <c r="F97" s="7" t="s">
        <v>25</v>
      </c>
      <c r="G97" s="119">
        <v>30</v>
      </c>
      <c r="H97" s="119">
        <v>0</v>
      </c>
      <c r="I97" s="8">
        <f t="shared" si="4"/>
        <v>0</v>
      </c>
    </row>
    <row r="98" spans="1:9" x14ac:dyDescent="0.2">
      <c r="A98" s="42" t="s">
        <v>57</v>
      </c>
      <c r="B98" s="46" t="s">
        <v>212</v>
      </c>
      <c r="C98" s="32"/>
      <c r="D98" s="32"/>
      <c r="E98" s="32" t="s">
        <v>93</v>
      </c>
      <c r="F98" s="32"/>
      <c r="G98" s="125">
        <f>G99</f>
        <v>168</v>
      </c>
      <c r="H98" s="125">
        <f>H99</f>
        <v>0</v>
      </c>
      <c r="I98" s="33">
        <f t="shared" si="4"/>
        <v>0</v>
      </c>
    </row>
    <row r="99" spans="1:9" x14ac:dyDescent="0.2">
      <c r="A99" s="28"/>
      <c r="B99" s="20"/>
      <c r="C99" s="7" t="s">
        <v>17</v>
      </c>
      <c r="D99" s="7" t="s">
        <v>18</v>
      </c>
      <c r="E99" s="7" t="s">
        <v>58</v>
      </c>
      <c r="F99" s="7" t="s">
        <v>25</v>
      </c>
      <c r="G99" s="119">
        <v>168</v>
      </c>
      <c r="H99" s="119">
        <v>0</v>
      </c>
      <c r="I99" s="8">
        <f t="shared" si="4"/>
        <v>0</v>
      </c>
    </row>
    <row r="100" spans="1:9" ht="21" x14ac:dyDescent="0.2">
      <c r="A100" s="42" t="s">
        <v>59</v>
      </c>
      <c r="B100" s="46" t="s">
        <v>181</v>
      </c>
      <c r="C100" s="32"/>
      <c r="D100" s="32"/>
      <c r="E100" s="32" t="s">
        <v>94</v>
      </c>
      <c r="F100" s="32"/>
      <c r="G100" s="125">
        <f>G101</f>
        <v>107.5</v>
      </c>
      <c r="H100" s="125">
        <f>H101</f>
        <v>0</v>
      </c>
      <c r="I100" s="33">
        <f t="shared" si="4"/>
        <v>0</v>
      </c>
    </row>
    <row r="101" spans="1:9" ht="31.5" customHeight="1" x14ac:dyDescent="0.2">
      <c r="A101" s="22"/>
      <c r="B101" s="20"/>
      <c r="C101" s="7" t="s">
        <v>17</v>
      </c>
      <c r="D101" s="7" t="s">
        <v>31</v>
      </c>
      <c r="E101" s="7" t="s">
        <v>60</v>
      </c>
      <c r="F101" s="7" t="s">
        <v>25</v>
      </c>
      <c r="G101" s="120">
        <v>107.5</v>
      </c>
      <c r="H101" s="120">
        <v>0</v>
      </c>
      <c r="I101" s="8">
        <f t="shared" si="4"/>
        <v>0</v>
      </c>
    </row>
    <row r="102" spans="1:9" ht="31.5" x14ac:dyDescent="0.2">
      <c r="A102" s="34" t="s">
        <v>61</v>
      </c>
      <c r="B102" s="41" t="s">
        <v>180</v>
      </c>
      <c r="C102" s="32"/>
      <c r="D102" s="32"/>
      <c r="E102" s="32" t="s">
        <v>95</v>
      </c>
      <c r="F102" s="32"/>
      <c r="G102" s="127">
        <f>SUM(G103:G105)</f>
        <v>96</v>
      </c>
      <c r="H102" s="127">
        <f>SUM(H103:H105)</f>
        <v>65</v>
      </c>
      <c r="I102" s="33">
        <f t="shared" si="4"/>
        <v>0.67708333333333337</v>
      </c>
    </row>
    <row r="103" spans="1:9" x14ac:dyDescent="0.2">
      <c r="A103" s="18"/>
      <c r="B103" s="43"/>
      <c r="C103" s="7" t="s">
        <v>17</v>
      </c>
      <c r="D103" s="7" t="s">
        <v>103</v>
      </c>
      <c r="E103" s="7" t="s">
        <v>63</v>
      </c>
      <c r="F103" s="7" t="s">
        <v>25</v>
      </c>
      <c r="G103" s="119">
        <v>55</v>
      </c>
      <c r="H103" s="120">
        <v>25</v>
      </c>
      <c r="I103" s="8">
        <f t="shared" ref="I103:I105" si="40">H103/G103</f>
        <v>0.45454545454545453</v>
      </c>
    </row>
    <row r="104" spans="1:9" x14ac:dyDescent="0.2">
      <c r="A104" s="30"/>
      <c r="B104" s="43"/>
      <c r="C104" s="7" t="s">
        <v>17</v>
      </c>
      <c r="D104" s="7" t="s">
        <v>103</v>
      </c>
      <c r="E104" s="7" t="s">
        <v>63</v>
      </c>
      <c r="F104" s="7" t="s">
        <v>24</v>
      </c>
      <c r="G104" s="119">
        <v>0.9</v>
      </c>
      <c r="H104" s="120">
        <v>0</v>
      </c>
      <c r="I104" s="8">
        <v>0</v>
      </c>
    </row>
    <row r="105" spans="1:9" x14ac:dyDescent="0.2">
      <c r="A105" s="30"/>
      <c r="B105" s="43"/>
      <c r="C105" s="7" t="s">
        <v>17</v>
      </c>
      <c r="D105" s="7" t="s">
        <v>18</v>
      </c>
      <c r="E105" s="7" t="s">
        <v>63</v>
      </c>
      <c r="F105" s="7" t="s">
        <v>25</v>
      </c>
      <c r="G105" s="119">
        <v>40.1</v>
      </c>
      <c r="H105" s="120">
        <v>40</v>
      </c>
      <c r="I105" s="8">
        <f t="shared" si="40"/>
        <v>0.99750623441396502</v>
      </c>
    </row>
    <row r="106" spans="1:9" ht="31.5" x14ac:dyDescent="0.2">
      <c r="A106" s="45" t="s">
        <v>62</v>
      </c>
      <c r="B106" s="44" t="s">
        <v>65</v>
      </c>
      <c r="C106" s="32"/>
      <c r="D106" s="32"/>
      <c r="E106" s="32" t="s">
        <v>96</v>
      </c>
      <c r="F106" s="32"/>
      <c r="G106" s="125">
        <f>SUM(G107:G107)</f>
        <v>60</v>
      </c>
      <c r="H106" s="125">
        <f>SUM(H107:H107)</f>
        <v>0</v>
      </c>
      <c r="I106" s="33">
        <f t="shared" si="4"/>
        <v>0</v>
      </c>
    </row>
    <row r="107" spans="1:9" x14ac:dyDescent="0.2">
      <c r="A107" s="53"/>
      <c r="B107" s="43"/>
      <c r="C107" s="7" t="s">
        <v>17</v>
      </c>
      <c r="D107" s="7" t="s">
        <v>140</v>
      </c>
      <c r="E107" s="7" t="s">
        <v>66</v>
      </c>
      <c r="F107" s="7" t="s">
        <v>25</v>
      </c>
      <c r="G107" s="119">
        <v>60</v>
      </c>
      <c r="H107" s="119">
        <v>0</v>
      </c>
      <c r="I107" s="8">
        <f t="shared" ref="I107" si="41">H107/G107</f>
        <v>0</v>
      </c>
    </row>
    <row r="108" spans="1:9" ht="31.5" x14ac:dyDescent="0.2">
      <c r="A108" s="42" t="s">
        <v>64</v>
      </c>
      <c r="B108" s="41" t="s">
        <v>182</v>
      </c>
      <c r="C108" s="32"/>
      <c r="D108" s="32"/>
      <c r="E108" s="32" t="s">
        <v>183</v>
      </c>
      <c r="F108" s="32"/>
      <c r="G108" s="125">
        <f>SUM(G109:G109)</f>
        <v>837.9</v>
      </c>
      <c r="H108" s="125">
        <f>SUM(H109:H109)</f>
        <v>0</v>
      </c>
      <c r="I108" s="33">
        <f t="shared" si="4"/>
        <v>0</v>
      </c>
    </row>
    <row r="109" spans="1:9" ht="12.75" customHeight="1" x14ac:dyDescent="0.2">
      <c r="A109" s="69" t="s">
        <v>267</v>
      </c>
      <c r="B109" s="72" t="s">
        <v>266</v>
      </c>
      <c r="C109" s="7" t="s">
        <v>17</v>
      </c>
      <c r="D109" s="7" t="s">
        <v>23</v>
      </c>
      <c r="E109" s="7" t="s">
        <v>184</v>
      </c>
      <c r="F109" s="7" t="s">
        <v>25</v>
      </c>
      <c r="G109" s="119">
        <v>837.9</v>
      </c>
      <c r="H109" s="120">
        <v>0</v>
      </c>
      <c r="I109" s="8">
        <f t="shared" ref="I109" si="42">H109/G109</f>
        <v>0</v>
      </c>
    </row>
    <row r="110" spans="1:9" ht="31.5" x14ac:dyDescent="0.2">
      <c r="A110" s="34" t="s">
        <v>67</v>
      </c>
      <c r="B110" s="39" t="s">
        <v>185</v>
      </c>
      <c r="C110" s="32"/>
      <c r="D110" s="32"/>
      <c r="E110" s="32" t="s">
        <v>90</v>
      </c>
      <c r="F110" s="32"/>
      <c r="G110" s="125">
        <f>G111</f>
        <v>1000</v>
      </c>
      <c r="H110" s="125">
        <f>H111</f>
        <v>0</v>
      </c>
      <c r="I110" s="33">
        <f t="shared" si="4"/>
        <v>0</v>
      </c>
    </row>
    <row r="111" spans="1:9" x14ac:dyDescent="0.2">
      <c r="A111" s="64"/>
      <c r="B111" s="65"/>
      <c r="C111" s="7" t="s">
        <v>17</v>
      </c>
      <c r="D111" s="7" t="s">
        <v>22</v>
      </c>
      <c r="E111" s="7" t="s">
        <v>70</v>
      </c>
      <c r="F111" s="7" t="s">
        <v>25</v>
      </c>
      <c r="G111" s="119">
        <v>1000</v>
      </c>
      <c r="H111" s="119">
        <v>0</v>
      </c>
      <c r="I111" s="8">
        <f t="shared" ref="I111" si="43">H111/G111</f>
        <v>0</v>
      </c>
    </row>
    <row r="112" spans="1:9" ht="45" customHeight="1" x14ac:dyDescent="0.2">
      <c r="A112" s="34" t="s">
        <v>68</v>
      </c>
      <c r="B112" s="41" t="s">
        <v>215</v>
      </c>
      <c r="C112" s="32"/>
      <c r="D112" s="32"/>
      <c r="E112" s="32" t="s">
        <v>216</v>
      </c>
      <c r="F112" s="32"/>
      <c r="G112" s="125">
        <f>SUM(G113:G113)</f>
        <v>3000</v>
      </c>
      <c r="H112" s="125">
        <f>SUM(H113:H113)</f>
        <v>0</v>
      </c>
      <c r="I112" s="33">
        <f t="shared" ref="I112" si="44">H112/G112</f>
        <v>0</v>
      </c>
    </row>
    <row r="113" spans="1:9" ht="48" customHeight="1" x14ac:dyDescent="0.2">
      <c r="A113" s="70" t="s">
        <v>268</v>
      </c>
      <c r="B113" s="72" t="s">
        <v>269</v>
      </c>
      <c r="C113" s="7" t="s">
        <v>17</v>
      </c>
      <c r="D113" s="7" t="s">
        <v>217</v>
      </c>
      <c r="E113" s="7" t="s">
        <v>218</v>
      </c>
      <c r="F113" s="7" t="s">
        <v>25</v>
      </c>
      <c r="G113" s="119">
        <v>3000</v>
      </c>
      <c r="H113" s="120">
        <v>0</v>
      </c>
      <c r="I113" s="8">
        <f t="shared" ref="I113" si="45">H113/G113</f>
        <v>0</v>
      </c>
    </row>
    <row r="114" spans="1:9" ht="24.75" customHeight="1" x14ac:dyDescent="0.2">
      <c r="A114" s="34" t="s">
        <v>71</v>
      </c>
      <c r="B114" s="39" t="s">
        <v>186</v>
      </c>
      <c r="C114" s="32"/>
      <c r="D114" s="32"/>
      <c r="E114" s="32" t="s">
        <v>89</v>
      </c>
      <c r="F114" s="32"/>
      <c r="G114" s="125">
        <f>SUM(G115:G122)</f>
        <v>48444.5</v>
      </c>
      <c r="H114" s="125">
        <f>SUM(H115:H122)</f>
        <v>0</v>
      </c>
      <c r="I114" s="33">
        <f t="shared" si="4"/>
        <v>0</v>
      </c>
    </row>
    <row r="115" spans="1:9" ht="15" customHeight="1" x14ac:dyDescent="0.2">
      <c r="A115" s="79"/>
      <c r="B115" s="80"/>
      <c r="C115" s="81" t="s">
        <v>17</v>
      </c>
      <c r="D115" s="82" t="s">
        <v>74</v>
      </c>
      <c r="E115" s="7" t="s">
        <v>337</v>
      </c>
      <c r="F115" s="82" t="s">
        <v>73</v>
      </c>
      <c r="G115" s="128">
        <v>3230.9</v>
      </c>
      <c r="H115" s="128">
        <v>0</v>
      </c>
      <c r="I115" s="8">
        <f t="shared" ref="I115" si="46">H115/G115</f>
        <v>0</v>
      </c>
    </row>
    <row r="116" spans="1:9" x14ac:dyDescent="0.2">
      <c r="A116" s="79"/>
      <c r="B116" s="80"/>
      <c r="C116" s="81" t="s">
        <v>17</v>
      </c>
      <c r="D116" s="82" t="s">
        <v>74</v>
      </c>
      <c r="E116" s="7" t="s">
        <v>338</v>
      </c>
      <c r="F116" s="82" t="s">
        <v>73</v>
      </c>
      <c r="G116" s="128">
        <v>1900</v>
      </c>
      <c r="H116" s="128">
        <v>0</v>
      </c>
      <c r="I116" s="8">
        <f t="shared" si="4"/>
        <v>0</v>
      </c>
    </row>
    <row r="117" spans="1:9" x14ac:dyDescent="0.2">
      <c r="A117" s="74"/>
      <c r="B117" s="73"/>
      <c r="C117" s="66" t="s">
        <v>17</v>
      </c>
      <c r="D117" s="7" t="s">
        <v>138</v>
      </c>
      <c r="E117" s="7" t="s">
        <v>211</v>
      </c>
      <c r="F117" s="7" t="s">
        <v>56</v>
      </c>
      <c r="G117" s="119">
        <v>14000</v>
      </c>
      <c r="H117" s="119">
        <v>0</v>
      </c>
      <c r="I117" s="8">
        <f t="shared" si="4"/>
        <v>0</v>
      </c>
    </row>
    <row r="118" spans="1:9" x14ac:dyDescent="0.2">
      <c r="A118" s="78"/>
      <c r="B118" s="73"/>
      <c r="C118" s="66" t="s">
        <v>17</v>
      </c>
      <c r="D118" s="7" t="s">
        <v>69</v>
      </c>
      <c r="E118" s="7" t="s">
        <v>220</v>
      </c>
      <c r="F118" s="7" t="s">
        <v>73</v>
      </c>
      <c r="G118" s="119">
        <v>4000</v>
      </c>
      <c r="H118" s="119">
        <v>0</v>
      </c>
      <c r="I118" s="8">
        <f t="shared" ref="I118" si="47">H118/G118</f>
        <v>0</v>
      </c>
    </row>
    <row r="119" spans="1:9" x14ac:dyDescent="0.2">
      <c r="A119" s="76"/>
      <c r="B119" s="73"/>
      <c r="C119" s="66" t="s">
        <v>17</v>
      </c>
      <c r="D119" s="7" t="s">
        <v>28</v>
      </c>
      <c r="E119" s="7" t="s">
        <v>220</v>
      </c>
      <c r="F119" s="7" t="s">
        <v>73</v>
      </c>
      <c r="G119" s="119">
        <v>4228.3999999999996</v>
      </c>
      <c r="H119" s="119">
        <v>0</v>
      </c>
      <c r="I119" s="8">
        <f t="shared" si="4"/>
        <v>0</v>
      </c>
    </row>
    <row r="120" spans="1:9" x14ac:dyDescent="0.2">
      <c r="A120" s="76"/>
      <c r="B120" s="73"/>
      <c r="C120" s="66" t="s">
        <v>17</v>
      </c>
      <c r="D120" s="7" t="s">
        <v>22</v>
      </c>
      <c r="E120" s="7" t="s">
        <v>220</v>
      </c>
      <c r="F120" s="7" t="s">
        <v>73</v>
      </c>
      <c r="G120" s="119">
        <v>6455.5</v>
      </c>
      <c r="H120" s="119">
        <v>0</v>
      </c>
      <c r="I120" s="8">
        <f t="shared" si="4"/>
        <v>0</v>
      </c>
    </row>
    <row r="121" spans="1:9" x14ac:dyDescent="0.2">
      <c r="A121" s="78"/>
      <c r="B121" s="73"/>
      <c r="C121" s="66" t="s">
        <v>17</v>
      </c>
      <c r="D121" s="7" t="s">
        <v>333</v>
      </c>
      <c r="E121" s="7" t="s">
        <v>220</v>
      </c>
      <c r="F121" s="7" t="s">
        <v>73</v>
      </c>
      <c r="G121" s="119">
        <v>2550</v>
      </c>
      <c r="H121" s="119">
        <v>0</v>
      </c>
      <c r="I121" s="8">
        <f t="shared" si="4"/>
        <v>0</v>
      </c>
    </row>
    <row r="122" spans="1:9" x14ac:dyDescent="0.2">
      <c r="A122" s="74"/>
      <c r="B122" s="73"/>
      <c r="C122" s="66" t="s">
        <v>17</v>
      </c>
      <c r="D122" s="7" t="s">
        <v>22</v>
      </c>
      <c r="E122" s="7" t="s">
        <v>339</v>
      </c>
      <c r="F122" s="7" t="s">
        <v>73</v>
      </c>
      <c r="G122" s="119">
        <v>12079.7</v>
      </c>
      <c r="H122" s="119">
        <v>0</v>
      </c>
      <c r="I122" s="8">
        <f t="shared" ref="I122" si="48">H122/G122</f>
        <v>0</v>
      </c>
    </row>
    <row r="123" spans="1:9" ht="31.5" x14ac:dyDescent="0.2">
      <c r="A123" s="34" t="s">
        <v>72</v>
      </c>
      <c r="B123" s="39" t="s">
        <v>75</v>
      </c>
      <c r="C123" s="32"/>
      <c r="D123" s="32"/>
      <c r="E123" s="32" t="s">
        <v>97</v>
      </c>
      <c r="F123" s="32"/>
      <c r="G123" s="125">
        <f>SUM(G124:G124)</f>
        <v>262</v>
      </c>
      <c r="H123" s="125">
        <f>SUM(H124:H124)</f>
        <v>197.4</v>
      </c>
      <c r="I123" s="33">
        <f t="shared" si="4"/>
        <v>0.75343511450381684</v>
      </c>
    </row>
    <row r="124" spans="1:9" x14ac:dyDescent="0.2">
      <c r="A124" s="30"/>
      <c r="B124" s="38"/>
      <c r="C124" s="7" t="s">
        <v>17</v>
      </c>
      <c r="D124" s="7" t="s">
        <v>77</v>
      </c>
      <c r="E124" s="7" t="s">
        <v>78</v>
      </c>
      <c r="F124" s="7" t="s">
        <v>25</v>
      </c>
      <c r="G124" s="120">
        <v>262</v>
      </c>
      <c r="H124" s="120">
        <v>197.4</v>
      </c>
      <c r="I124" s="8">
        <f t="shared" si="4"/>
        <v>0.75343511450381684</v>
      </c>
    </row>
    <row r="125" spans="1:9" x14ac:dyDescent="0.2">
      <c r="A125" s="34" t="s">
        <v>76</v>
      </c>
      <c r="B125" s="40" t="s">
        <v>187</v>
      </c>
      <c r="C125" s="32"/>
      <c r="D125" s="32"/>
      <c r="E125" s="32" t="s">
        <v>88</v>
      </c>
      <c r="F125" s="32"/>
      <c r="G125" s="125">
        <f>G126</f>
        <v>230</v>
      </c>
      <c r="H125" s="125">
        <f>H126</f>
        <v>102</v>
      </c>
      <c r="I125" s="33">
        <f t="shared" si="4"/>
        <v>0.44347826086956521</v>
      </c>
    </row>
    <row r="126" spans="1:9" ht="22.5" x14ac:dyDescent="0.2">
      <c r="A126" s="52" t="s">
        <v>273</v>
      </c>
      <c r="B126" s="19" t="s">
        <v>270</v>
      </c>
      <c r="C126" s="7" t="s">
        <v>17</v>
      </c>
      <c r="D126" s="7" t="s">
        <v>80</v>
      </c>
      <c r="E126" s="7" t="s">
        <v>81</v>
      </c>
      <c r="F126" s="7" t="s">
        <v>82</v>
      </c>
      <c r="G126" s="119">
        <v>230</v>
      </c>
      <c r="H126" s="119">
        <v>102</v>
      </c>
      <c r="I126" s="8">
        <f t="shared" ref="I126" si="49">H126/G126</f>
        <v>0.44347826086956521</v>
      </c>
    </row>
    <row r="127" spans="1:9" ht="31.5" x14ac:dyDescent="0.2">
      <c r="A127" s="34" t="s">
        <v>79</v>
      </c>
      <c r="B127" s="35" t="s">
        <v>188</v>
      </c>
      <c r="C127" s="32"/>
      <c r="D127" s="32"/>
      <c r="E127" s="32" t="s">
        <v>87</v>
      </c>
      <c r="F127" s="32"/>
      <c r="G127" s="125">
        <f>SUM(G128:G128)</f>
        <v>8296.2000000000007</v>
      </c>
      <c r="H127" s="125">
        <f>SUM(H128:H128)</f>
        <v>1358</v>
      </c>
      <c r="I127" s="33">
        <f t="shared" ref="I127:I218" si="50">H127/G127</f>
        <v>0.16368939996624959</v>
      </c>
    </row>
    <row r="128" spans="1:9" ht="22.5" x14ac:dyDescent="0.2">
      <c r="A128" s="52" t="s">
        <v>272</v>
      </c>
      <c r="B128" s="50" t="s">
        <v>271</v>
      </c>
      <c r="C128" s="7" t="s">
        <v>17</v>
      </c>
      <c r="D128" s="7" t="s">
        <v>84</v>
      </c>
      <c r="E128" s="7" t="s">
        <v>85</v>
      </c>
      <c r="F128" s="7" t="s">
        <v>25</v>
      </c>
      <c r="G128" s="119">
        <v>8296.2000000000007</v>
      </c>
      <c r="H128" s="119">
        <v>1358</v>
      </c>
      <c r="I128" s="8">
        <f t="shared" si="50"/>
        <v>0.16368939996624959</v>
      </c>
    </row>
    <row r="129" spans="1:9" ht="24" customHeight="1" x14ac:dyDescent="0.2">
      <c r="A129" s="34" t="s">
        <v>83</v>
      </c>
      <c r="B129" s="35" t="s">
        <v>141</v>
      </c>
      <c r="C129" s="37"/>
      <c r="D129" s="37"/>
      <c r="E129" s="32" t="s">
        <v>99</v>
      </c>
      <c r="F129" s="37"/>
      <c r="G129" s="125">
        <f>SUM(G130:G140)</f>
        <v>37280.9</v>
      </c>
      <c r="H129" s="125">
        <f>SUM(H130:H140)</f>
        <v>7414.9000000000005</v>
      </c>
      <c r="I129" s="33">
        <f t="shared" si="50"/>
        <v>0.19889273059395027</v>
      </c>
    </row>
    <row r="130" spans="1:9" x14ac:dyDescent="0.2">
      <c r="A130" s="87" t="s">
        <v>275</v>
      </c>
      <c r="B130" s="98" t="s">
        <v>274</v>
      </c>
      <c r="C130" s="7" t="s">
        <v>17</v>
      </c>
      <c r="D130" s="7" t="s">
        <v>29</v>
      </c>
      <c r="E130" s="7" t="s">
        <v>98</v>
      </c>
      <c r="F130" s="7" t="s">
        <v>26</v>
      </c>
      <c r="G130" s="119">
        <v>6339</v>
      </c>
      <c r="H130" s="119">
        <v>897.8</v>
      </c>
      <c r="I130" s="8">
        <f t="shared" si="50"/>
        <v>0.14163117210916548</v>
      </c>
    </row>
    <row r="131" spans="1:9" x14ac:dyDescent="0.2">
      <c r="A131" s="87"/>
      <c r="B131" s="99"/>
      <c r="C131" s="7" t="s">
        <v>17</v>
      </c>
      <c r="D131" s="7" t="s">
        <v>29</v>
      </c>
      <c r="E131" s="7" t="s">
        <v>98</v>
      </c>
      <c r="F131" s="7" t="s">
        <v>25</v>
      </c>
      <c r="G131" s="119">
        <v>674.7</v>
      </c>
      <c r="H131" s="119">
        <v>95.3</v>
      </c>
      <c r="I131" s="8">
        <f t="shared" si="50"/>
        <v>0.1412479620572106</v>
      </c>
    </row>
    <row r="132" spans="1:9" x14ac:dyDescent="0.2">
      <c r="A132" s="87"/>
      <c r="B132" s="99"/>
      <c r="C132" s="7" t="s">
        <v>17</v>
      </c>
      <c r="D132" s="7" t="s">
        <v>29</v>
      </c>
      <c r="E132" s="7" t="s">
        <v>98</v>
      </c>
      <c r="F132" s="7" t="s">
        <v>24</v>
      </c>
      <c r="G132" s="119">
        <v>9</v>
      </c>
      <c r="H132" s="119">
        <v>4.9000000000000004</v>
      </c>
      <c r="I132" s="8">
        <f t="shared" si="50"/>
        <v>0.54444444444444451</v>
      </c>
    </row>
    <row r="133" spans="1:9" x14ac:dyDescent="0.2">
      <c r="A133" s="87"/>
      <c r="B133" s="99"/>
      <c r="C133" s="7" t="s">
        <v>17</v>
      </c>
      <c r="D133" s="7" t="s">
        <v>101</v>
      </c>
      <c r="E133" s="7" t="s">
        <v>98</v>
      </c>
      <c r="F133" s="7" t="s">
        <v>26</v>
      </c>
      <c r="G133" s="119">
        <v>11584.3</v>
      </c>
      <c r="H133" s="119">
        <v>2759.9</v>
      </c>
      <c r="I133" s="8">
        <f t="shared" si="50"/>
        <v>0.23824486589608351</v>
      </c>
    </row>
    <row r="134" spans="1:9" x14ac:dyDescent="0.2">
      <c r="A134" s="87"/>
      <c r="B134" s="99"/>
      <c r="C134" s="7" t="s">
        <v>17</v>
      </c>
      <c r="D134" s="7" t="s">
        <v>101</v>
      </c>
      <c r="E134" s="7" t="s">
        <v>98</v>
      </c>
      <c r="F134" s="7" t="s">
        <v>25</v>
      </c>
      <c r="G134" s="119">
        <v>4001.9</v>
      </c>
      <c r="H134" s="119">
        <v>790.6</v>
      </c>
      <c r="I134" s="8">
        <f t="shared" si="50"/>
        <v>0.1975561608236088</v>
      </c>
    </row>
    <row r="135" spans="1:9" x14ac:dyDescent="0.2">
      <c r="A135" s="87"/>
      <c r="B135" s="99"/>
      <c r="C135" s="7" t="s">
        <v>17</v>
      </c>
      <c r="D135" s="7" t="s">
        <v>101</v>
      </c>
      <c r="E135" s="7" t="s">
        <v>98</v>
      </c>
      <c r="F135" s="7" t="s">
        <v>24</v>
      </c>
      <c r="G135" s="119">
        <v>4.8</v>
      </c>
      <c r="H135" s="119">
        <v>1</v>
      </c>
      <c r="I135" s="8">
        <f t="shared" si="50"/>
        <v>0.20833333333333334</v>
      </c>
    </row>
    <row r="136" spans="1:9" x14ac:dyDescent="0.2">
      <c r="A136" s="87"/>
      <c r="B136" s="99"/>
      <c r="C136" s="7" t="s">
        <v>17</v>
      </c>
      <c r="D136" s="7" t="s">
        <v>31</v>
      </c>
      <c r="E136" s="7" t="s">
        <v>139</v>
      </c>
      <c r="F136" s="7" t="s">
        <v>26</v>
      </c>
      <c r="G136" s="119">
        <v>50.1</v>
      </c>
      <c r="H136" s="119">
        <v>21.6</v>
      </c>
      <c r="I136" s="8">
        <f t="shared" ref="I136" si="51">H136/G136</f>
        <v>0.43113772455089822</v>
      </c>
    </row>
    <row r="137" spans="1:9" x14ac:dyDescent="0.2">
      <c r="A137" s="87"/>
      <c r="B137" s="99"/>
      <c r="C137" s="7" t="s">
        <v>17</v>
      </c>
      <c r="D137" s="7" t="s">
        <v>31</v>
      </c>
      <c r="E137" s="7" t="s">
        <v>139</v>
      </c>
      <c r="F137" s="7" t="s">
        <v>25</v>
      </c>
      <c r="G137" s="119">
        <v>40.9</v>
      </c>
      <c r="H137" s="119">
        <v>18</v>
      </c>
      <c r="I137" s="8">
        <f t="shared" si="50"/>
        <v>0.44009779951100247</v>
      </c>
    </row>
    <row r="138" spans="1:9" x14ac:dyDescent="0.2">
      <c r="A138" s="87"/>
      <c r="B138" s="99"/>
      <c r="C138" s="7" t="s">
        <v>17</v>
      </c>
      <c r="D138" s="7" t="s">
        <v>101</v>
      </c>
      <c r="E138" s="7" t="s">
        <v>334</v>
      </c>
      <c r="F138" s="7" t="s">
        <v>25</v>
      </c>
      <c r="G138" s="119">
        <v>186.2</v>
      </c>
      <c r="H138" s="120">
        <v>0</v>
      </c>
      <c r="I138" s="8">
        <f t="shared" ref="I138" si="52">H138/G138</f>
        <v>0</v>
      </c>
    </row>
    <row r="139" spans="1:9" x14ac:dyDescent="0.2">
      <c r="A139" s="87"/>
      <c r="B139" s="99"/>
      <c r="C139" s="7" t="s">
        <v>17</v>
      </c>
      <c r="D139" s="7" t="s">
        <v>29</v>
      </c>
      <c r="E139" s="7" t="s">
        <v>100</v>
      </c>
      <c r="F139" s="7" t="s">
        <v>26</v>
      </c>
      <c r="G139" s="119">
        <v>5973</v>
      </c>
      <c r="H139" s="120">
        <v>858</v>
      </c>
      <c r="I139" s="8">
        <f t="shared" si="50"/>
        <v>0.143646408839779</v>
      </c>
    </row>
    <row r="140" spans="1:9" x14ac:dyDescent="0.2">
      <c r="A140" s="88"/>
      <c r="B140" s="100"/>
      <c r="C140" s="7" t="s">
        <v>17</v>
      </c>
      <c r="D140" s="7" t="s">
        <v>101</v>
      </c>
      <c r="E140" s="7" t="s">
        <v>100</v>
      </c>
      <c r="F140" s="7" t="s">
        <v>26</v>
      </c>
      <c r="G140" s="119">
        <v>8417</v>
      </c>
      <c r="H140" s="120">
        <v>1967.8</v>
      </c>
      <c r="I140" s="8">
        <f t="shared" si="50"/>
        <v>0.2337887608411548</v>
      </c>
    </row>
    <row r="141" spans="1:9" ht="31.5" x14ac:dyDescent="0.2">
      <c r="A141" s="34" t="s">
        <v>86</v>
      </c>
      <c r="B141" s="35" t="s">
        <v>142</v>
      </c>
      <c r="C141" s="32"/>
      <c r="D141" s="32"/>
      <c r="E141" s="32" t="s">
        <v>105</v>
      </c>
      <c r="F141" s="32"/>
      <c r="G141" s="125">
        <f>SUM(G142:G144)</f>
        <v>1600</v>
      </c>
      <c r="H141" s="125">
        <f>SUM(H142:H144)</f>
        <v>0</v>
      </c>
      <c r="I141" s="33">
        <f t="shared" si="50"/>
        <v>0</v>
      </c>
    </row>
    <row r="142" spans="1:9" hidden="1" x14ac:dyDescent="0.2">
      <c r="A142" s="36"/>
      <c r="B142" s="54"/>
      <c r="C142" s="7" t="s">
        <v>17</v>
      </c>
      <c r="D142" s="7" t="s">
        <v>103</v>
      </c>
      <c r="E142" s="7" t="s">
        <v>189</v>
      </c>
      <c r="F142" s="7" t="s">
        <v>25</v>
      </c>
      <c r="G142" s="119">
        <v>0</v>
      </c>
      <c r="H142" s="119">
        <v>0</v>
      </c>
      <c r="I142" s="8" t="e">
        <f t="shared" ref="I142:I143" si="53">H142/G142</f>
        <v>#DIV/0!</v>
      </c>
    </row>
    <row r="143" spans="1:9" x14ac:dyDescent="0.2">
      <c r="A143" s="36"/>
      <c r="B143" s="54"/>
      <c r="C143" s="7" t="s">
        <v>17</v>
      </c>
      <c r="D143" s="7" t="s">
        <v>103</v>
      </c>
      <c r="E143" s="7" t="s">
        <v>189</v>
      </c>
      <c r="F143" s="7" t="s">
        <v>25</v>
      </c>
      <c r="G143" s="119">
        <v>100</v>
      </c>
      <c r="H143" s="119">
        <v>0</v>
      </c>
      <c r="I143" s="8">
        <f t="shared" si="53"/>
        <v>0</v>
      </c>
    </row>
    <row r="144" spans="1:9" ht="15.75" customHeight="1" x14ac:dyDescent="0.2">
      <c r="A144" s="29"/>
      <c r="B144" s="50"/>
      <c r="C144" s="7" t="s">
        <v>17</v>
      </c>
      <c r="D144" s="7" t="s">
        <v>103</v>
      </c>
      <c r="E144" s="7" t="s">
        <v>340</v>
      </c>
      <c r="F144" s="7" t="s">
        <v>25</v>
      </c>
      <c r="G144" s="119">
        <v>1500</v>
      </c>
      <c r="H144" s="119">
        <v>0</v>
      </c>
      <c r="I144" s="8">
        <f t="shared" si="50"/>
        <v>0</v>
      </c>
    </row>
    <row r="145" spans="1:9" ht="12.75" customHeight="1" x14ac:dyDescent="0.2">
      <c r="A145" s="34" t="s">
        <v>102</v>
      </c>
      <c r="B145" s="35" t="s">
        <v>107</v>
      </c>
      <c r="C145" s="32"/>
      <c r="D145" s="32"/>
      <c r="E145" s="32" t="s">
        <v>108</v>
      </c>
      <c r="F145" s="32"/>
      <c r="G145" s="125">
        <f>SUM(G146:G195)</f>
        <v>121790.70000000001</v>
      </c>
      <c r="H145" s="125">
        <f>SUM(H146:H195)</f>
        <v>25846.499999999996</v>
      </c>
      <c r="I145" s="33">
        <f t="shared" si="50"/>
        <v>0.21222063753636355</v>
      </c>
    </row>
    <row r="146" spans="1:9" x14ac:dyDescent="0.2">
      <c r="A146" s="87" t="s">
        <v>278</v>
      </c>
      <c r="B146" s="89" t="s">
        <v>276</v>
      </c>
      <c r="C146" s="7" t="s">
        <v>17</v>
      </c>
      <c r="D146" s="7" t="s">
        <v>109</v>
      </c>
      <c r="E146" s="7" t="s">
        <v>110</v>
      </c>
      <c r="F146" s="7" t="s">
        <v>26</v>
      </c>
      <c r="G146" s="119">
        <v>1560.2</v>
      </c>
      <c r="H146" s="119">
        <v>407.9</v>
      </c>
      <c r="I146" s="8">
        <f t="shared" si="50"/>
        <v>0.26144084091783104</v>
      </c>
    </row>
    <row r="147" spans="1:9" ht="12.75" customHeight="1" x14ac:dyDescent="0.2">
      <c r="A147" s="87"/>
      <c r="B147" s="91"/>
      <c r="C147" s="7" t="s">
        <v>17</v>
      </c>
      <c r="D147" s="7" t="s">
        <v>109</v>
      </c>
      <c r="E147" s="7" t="s">
        <v>111</v>
      </c>
      <c r="F147" s="7" t="s">
        <v>26</v>
      </c>
      <c r="G147" s="119">
        <v>1245</v>
      </c>
      <c r="H147" s="119">
        <v>211.9</v>
      </c>
      <c r="I147" s="8">
        <f t="shared" si="50"/>
        <v>0.17020080321285141</v>
      </c>
    </row>
    <row r="148" spans="1:9" x14ac:dyDescent="0.2">
      <c r="A148" s="87" t="s">
        <v>279</v>
      </c>
      <c r="B148" s="84" t="s">
        <v>277</v>
      </c>
      <c r="C148" s="7" t="s">
        <v>17</v>
      </c>
      <c r="D148" s="7" t="s">
        <v>112</v>
      </c>
      <c r="E148" s="7" t="s">
        <v>113</v>
      </c>
      <c r="F148" s="7" t="s">
        <v>26</v>
      </c>
      <c r="G148" s="119">
        <v>28831.1</v>
      </c>
      <c r="H148" s="119">
        <v>7407.8</v>
      </c>
      <c r="I148" s="8">
        <f t="shared" si="50"/>
        <v>0.25693782061731951</v>
      </c>
    </row>
    <row r="149" spans="1:9" x14ac:dyDescent="0.2">
      <c r="A149" s="87"/>
      <c r="B149" s="94"/>
      <c r="C149" s="7" t="s">
        <v>17</v>
      </c>
      <c r="D149" s="7" t="s">
        <v>112</v>
      </c>
      <c r="E149" s="7" t="s">
        <v>113</v>
      </c>
      <c r="F149" s="7" t="s">
        <v>25</v>
      </c>
      <c r="G149" s="119">
        <v>8106.2</v>
      </c>
      <c r="H149" s="119">
        <v>2698</v>
      </c>
      <c r="I149" s="8">
        <f t="shared" si="50"/>
        <v>0.33283165971725348</v>
      </c>
    </row>
    <row r="150" spans="1:9" x14ac:dyDescent="0.2">
      <c r="A150" s="87"/>
      <c r="B150" s="94"/>
      <c r="C150" s="7" t="s">
        <v>17</v>
      </c>
      <c r="D150" s="7" t="s">
        <v>112</v>
      </c>
      <c r="E150" s="7" t="s">
        <v>113</v>
      </c>
      <c r="F150" s="7" t="s">
        <v>24</v>
      </c>
      <c r="G150" s="119">
        <v>128</v>
      </c>
      <c r="H150" s="119">
        <v>87.8</v>
      </c>
      <c r="I150" s="8">
        <f t="shared" si="50"/>
        <v>0.68593749999999998</v>
      </c>
    </row>
    <row r="151" spans="1:9" x14ac:dyDescent="0.2">
      <c r="A151" s="87"/>
      <c r="B151" s="94"/>
      <c r="C151" s="7" t="s">
        <v>17</v>
      </c>
      <c r="D151" s="7" t="s">
        <v>103</v>
      </c>
      <c r="E151" s="7" t="s">
        <v>113</v>
      </c>
      <c r="F151" s="7" t="s">
        <v>25</v>
      </c>
      <c r="G151" s="119">
        <v>414</v>
      </c>
      <c r="H151" s="119">
        <v>195</v>
      </c>
      <c r="I151" s="8">
        <f t="shared" ref="I151:I152" si="54">H151/G151</f>
        <v>0.47101449275362317</v>
      </c>
    </row>
    <row r="152" spans="1:9" x14ac:dyDescent="0.2">
      <c r="A152" s="87"/>
      <c r="B152" s="94"/>
      <c r="C152" s="7" t="s">
        <v>17</v>
      </c>
      <c r="D152" s="7" t="s">
        <v>135</v>
      </c>
      <c r="E152" s="7" t="s">
        <v>113</v>
      </c>
      <c r="F152" s="7" t="s">
        <v>25</v>
      </c>
      <c r="G152" s="119">
        <v>100</v>
      </c>
      <c r="H152" s="119">
        <v>0</v>
      </c>
      <c r="I152" s="8">
        <f t="shared" si="54"/>
        <v>0</v>
      </c>
    </row>
    <row r="153" spans="1:9" x14ac:dyDescent="0.2">
      <c r="A153" s="87"/>
      <c r="B153" s="94"/>
      <c r="C153" s="7" t="s">
        <v>17</v>
      </c>
      <c r="D153" s="7" t="s">
        <v>103</v>
      </c>
      <c r="E153" s="7" t="s">
        <v>307</v>
      </c>
      <c r="F153" s="7" t="s">
        <v>25</v>
      </c>
      <c r="G153" s="119">
        <v>50</v>
      </c>
      <c r="H153" s="119">
        <v>21</v>
      </c>
      <c r="I153" s="8">
        <f t="shared" si="50"/>
        <v>0.42</v>
      </c>
    </row>
    <row r="154" spans="1:9" x14ac:dyDescent="0.2">
      <c r="A154" s="87"/>
      <c r="B154" s="94"/>
      <c r="C154" s="7" t="s">
        <v>17</v>
      </c>
      <c r="D154" s="7" t="s">
        <v>140</v>
      </c>
      <c r="E154" s="7" t="s">
        <v>307</v>
      </c>
      <c r="F154" s="7" t="s">
        <v>25</v>
      </c>
      <c r="G154" s="119">
        <v>350</v>
      </c>
      <c r="H154" s="119">
        <v>0</v>
      </c>
      <c r="I154" s="8">
        <f t="shared" si="50"/>
        <v>0</v>
      </c>
    </row>
    <row r="155" spans="1:9" x14ac:dyDescent="0.2">
      <c r="A155" s="87"/>
      <c r="B155" s="94"/>
      <c r="C155" s="7" t="s">
        <v>17</v>
      </c>
      <c r="D155" s="7" t="s">
        <v>217</v>
      </c>
      <c r="E155" s="7" t="s">
        <v>307</v>
      </c>
      <c r="F155" s="7" t="s">
        <v>25</v>
      </c>
      <c r="G155" s="119">
        <v>35</v>
      </c>
      <c r="H155" s="119">
        <v>0</v>
      </c>
      <c r="I155" s="8">
        <f t="shared" si="50"/>
        <v>0</v>
      </c>
    </row>
    <row r="156" spans="1:9" ht="11.25" customHeight="1" x14ac:dyDescent="0.2">
      <c r="A156" s="87"/>
      <c r="B156" s="94"/>
      <c r="C156" s="7" t="s">
        <v>17</v>
      </c>
      <c r="D156" s="7" t="s">
        <v>31</v>
      </c>
      <c r="E156" s="7" t="s">
        <v>307</v>
      </c>
      <c r="F156" s="7" t="s">
        <v>25</v>
      </c>
      <c r="G156" s="119">
        <v>150</v>
      </c>
      <c r="H156" s="119">
        <v>98.2</v>
      </c>
      <c r="I156" s="8">
        <f t="shared" ref="I156" si="55">H156/G156</f>
        <v>0.65466666666666673</v>
      </c>
    </row>
    <row r="157" spans="1:9" hidden="1" x14ac:dyDescent="0.2">
      <c r="A157" s="87"/>
      <c r="B157" s="94"/>
      <c r="C157" s="63"/>
      <c r="D157" s="63"/>
      <c r="E157" s="63"/>
      <c r="F157" s="63"/>
      <c r="G157" s="119"/>
      <c r="H157" s="119"/>
      <c r="I157" s="8"/>
    </row>
    <row r="158" spans="1:9" ht="12.75" customHeight="1" x14ac:dyDescent="0.2">
      <c r="A158" s="87"/>
      <c r="B158" s="85"/>
      <c r="C158" s="7" t="s">
        <v>17</v>
      </c>
      <c r="D158" s="7" t="s">
        <v>112</v>
      </c>
      <c r="E158" s="7" t="s">
        <v>114</v>
      </c>
      <c r="F158" s="7" t="s">
        <v>26</v>
      </c>
      <c r="G158" s="119">
        <v>20946</v>
      </c>
      <c r="H158" s="119">
        <v>4955.1000000000004</v>
      </c>
      <c r="I158" s="8">
        <f t="shared" ref="I158" si="56">H158/G158</f>
        <v>0.2365654540246348</v>
      </c>
    </row>
    <row r="159" spans="1:9" x14ac:dyDescent="0.2">
      <c r="A159" s="87" t="s">
        <v>281</v>
      </c>
      <c r="B159" s="89" t="s">
        <v>280</v>
      </c>
      <c r="C159" s="7" t="s">
        <v>17</v>
      </c>
      <c r="D159" s="7" t="s">
        <v>103</v>
      </c>
      <c r="E159" s="7" t="s">
        <v>115</v>
      </c>
      <c r="F159" s="7" t="s">
        <v>26</v>
      </c>
      <c r="G159" s="119">
        <v>2794.1</v>
      </c>
      <c r="H159" s="119">
        <v>646.5</v>
      </c>
      <c r="I159" s="8">
        <f t="shared" si="50"/>
        <v>0.23138040871837087</v>
      </c>
    </row>
    <row r="160" spans="1:9" x14ac:dyDescent="0.2">
      <c r="A160" s="87"/>
      <c r="B160" s="90"/>
      <c r="C160" s="7" t="s">
        <v>17</v>
      </c>
      <c r="D160" s="7" t="s">
        <v>103</v>
      </c>
      <c r="E160" s="7" t="s">
        <v>115</v>
      </c>
      <c r="F160" s="7" t="s">
        <v>25</v>
      </c>
      <c r="G160" s="119">
        <v>1111</v>
      </c>
      <c r="H160" s="119">
        <v>286.60000000000002</v>
      </c>
      <c r="I160" s="8">
        <f t="shared" si="50"/>
        <v>0.25796579657965801</v>
      </c>
    </row>
    <row r="161" spans="1:9" x14ac:dyDescent="0.2">
      <c r="A161" s="87"/>
      <c r="B161" s="90"/>
      <c r="C161" s="7" t="s">
        <v>17</v>
      </c>
      <c r="D161" s="7" t="s">
        <v>103</v>
      </c>
      <c r="E161" s="7" t="s">
        <v>115</v>
      </c>
      <c r="F161" s="7" t="s">
        <v>24</v>
      </c>
      <c r="G161" s="119">
        <v>429</v>
      </c>
      <c r="H161" s="119">
        <v>6.3</v>
      </c>
      <c r="I161" s="8">
        <f t="shared" ref="I161:I162" si="57">H161/G161</f>
        <v>1.4685314685314685E-2</v>
      </c>
    </row>
    <row r="162" spans="1:9" x14ac:dyDescent="0.2">
      <c r="A162" s="87"/>
      <c r="B162" s="90"/>
      <c r="C162" s="7" t="s">
        <v>17</v>
      </c>
      <c r="D162" s="7" t="s">
        <v>103</v>
      </c>
      <c r="E162" s="7" t="s">
        <v>116</v>
      </c>
      <c r="F162" s="7" t="s">
        <v>26</v>
      </c>
      <c r="G162" s="119">
        <v>1834</v>
      </c>
      <c r="H162" s="119">
        <v>458.5</v>
      </c>
      <c r="I162" s="8">
        <f t="shared" si="57"/>
        <v>0.25</v>
      </c>
    </row>
    <row r="163" spans="1:9" x14ac:dyDescent="0.2">
      <c r="A163" s="87" t="s">
        <v>282</v>
      </c>
      <c r="B163" s="89" t="s">
        <v>283</v>
      </c>
      <c r="C163" s="7" t="s">
        <v>17</v>
      </c>
      <c r="D163" s="7" t="s">
        <v>103</v>
      </c>
      <c r="E163" s="7" t="s">
        <v>190</v>
      </c>
      <c r="F163" s="7" t="s">
        <v>25</v>
      </c>
      <c r="G163" s="119">
        <v>150</v>
      </c>
      <c r="H163" s="119">
        <v>0</v>
      </c>
      <c r="I163" s="8">
        <f t="shared" si="50"/>
        <v>0</v>
      </c>
    </row>
    <row r="164" spans="1:9" ht="12.75" customHeight="1" x14ac:dyDescent="0.2">
      <c r="A164" s="87"/>
      <c r="B164" s="91"/>
      <c r="C164" s="7" t="s">
        <v>17</v>
      </c>
      <c r="D164" s="7" t="s">
        <v>23</v>
      </c>
      <c r="E164" s="7" t="s">
        <v>190</v>
      </c>
      <c r="F164" s="7" t="s">
        <v>25</v>
      </c>
      <c r="G164" s="119">
        <v>300</v>
      </c>
      <c r="H164" s="119">
        <v>27</v>
      </c>
      <c r="I164" s="8">
        <f t="shared" si="50"/>
        <v>0.09</v>
      </c>
    </row>
    <row r="165" spans="1:9" ht="12.75" customHeight="1" x14ac:dyDescent="0.2">
      <c r="A165" s="87" t="s">
        <v>284</v>
      </c>
      <c r="B165" s="84" t="s">
        <v>285</v>
      </c>
      <c r="C165" s="7" t="s">
        <v>17</v>
      </c>
      <c r="D165" s="7" t="s">
        <v>310</v>
      </c>
      <c r="E165" s="7" t="s">
        <v>311</v>
      </c>
      <c r="F165" s="7" t="s">
        <v>26</v>
      </c>
      <c r="G165" s="119">
        <v>9903</v>
      </c>
      <c r="H165" s="119">
        <v>3085.6</v>
      </c>
      <c r="I165" s="8">
        <f t="shared" ref="I165:I166" si="58">H165/G165</f>
        <v>0.31158234878319702</v>
      </c>
    </row>
    <row r="166" spans="1:9" ht="12.75" customHeight="1" x14ac:dyDescent="0.2">
      <c r="A166" s="87"/>
      <c r="B166" s="94"/>
      <c r="C166" s="7" t="s">
        <v>17</v>
      </c>
      <c r="D166" s="7" t="s">
        <v>310</v>
      </c>
      <c r="E166" s="7" t="s">
        <v>311</v>
      </c>
      <c r="F166" s="7" t="s">
        <v>25</v>
      </c>
      <c r="G166" s="119">
        <v>1797</v>
      </c>
      <c r="H166" s="119">
        <v>150.19999999999999</v>
      </c>
      <c r="I166" s="8">
        <f t="shared" si="58"/>
        <v>8.3583750695603781E-2</v>
      </c>
    </row>
    <row r="167" spans="1:9" ht="12.75" customHeight="1" x14ac:dyDescent="0.2">
      <c r="A167" s="87"/>
      <c r="B167" s="94"/>
      <c r="C167" s="7" t="s">
        <v>17</v>
      </c>
      <c r="D167" s="7" t="s">
        <v>117</v>
      </c>
      <c r="E167" s="7" t="s">
        <v>137</v>
      </c>
      <c r="F167" s="7" t="s">
        <v>25</v>
      </c>
      <c r="G167" s="119">
        <v>832</v>
      </c>
      <c r="H167" s="119">
        <v>344</v>
      </c>
      <c r="I167" s="8">
        <f t="shared" si="50"/>
        <v>0.41346153846153844</v>
      </c>
    </row>
    <row r="168" spans="1:9" x14ac:dyDescent="0.2">
      <c r="A168" s="87"/>
      <c r="B168" s="94"/>
      <c r="C168" s="7" t="s">
        <v>17</v>
      </c>
      <c r="D168" s="7" t="s">
        <v>74</v>
      </c>
      <c r="E168" s="7" t="s">
        <v>137</v>
      </c>
      <c r="F168" s="7" t="s">
        <v>25</v>
      </c>
      <c r="G168" s="119">
        <v>27.3</v>
      </c>
      <c r="H168" s="119">
        <v>2.2999999999999998</v>
      </c>
      <c r="I168" s="8">
        <f t="shared" si="50"/>
        <v>8.4249084249084241E-2</v>
      </c>
    </row>
    <row r="169" spans="1:9" ht="12.75" customHeight="1" x14ac:dyDescent="0.2">
      <c r="A169" s="87"/>
      <c r="B169" s="85"/>
      <c r="C169" s="7" t="s">
        <v>17</v>
      </c>
      <c r="D169" s="7" t="s">
        <v>69</v>
      </c>
      <c r="E169" s="7" t="s">
        <v>118</v>
      </c>
      <c r="F169" s="7" t="s">
        <v>25</v>
      </c>
      <c r="G169" s="119">
        <v>500</v>
      </c>
      <c r="H169" s="120">
        <v>30.4</v>
      </c>
      <c r="I169" s="8">
        <f t="shared" si="50"/>
        <v>6.08E-2</v>
      </c>
    </row>
    <row r="170" spans="1:9" x14ac:dyDescent="0.2">
      <c r="A170" s="87" t="s">
        <v>286</v>
      </c>
      <c r="B170" s="89" t="s">
        <v>287</v>
      </c>
      <c r="C170" s="7" t="s">
        <v>17</v>
      </c>
      <c r="D170" s="7" t="s">
        <v>119</v>
      </c>
      <c r="E170" s="7" t="s">
        <v>120</v>
      </c>
      <c r="F170" s="7" t="s">
        <v>25</v>
      </c>
      <c r="G170" s="119">
        <v>56.4</v>
      </c>
      <c r="H170" s="120">
        <v>30.5</v>
      </c>
      <c r="I170" s="8">
        <f t="shared" si="50"/>
        <v>0.54078014184397161</v>
      </c>
    </row>
    <row r="171" spans="1:9" x14ac:dyDescent="0.2">
      <c r="A171" s="87"/>
      <c r="B171" s="90"/>
      <c r="C171" s="7" t="s">
        <v>17</v>
      </c>
      <c r="D171" s="7" t="s">
        <v>80</v>
      </c>
      <c r="E171" s="7" t="s">
        <v>129</v>
      </c>
      <c r="F171" s="7" t="s">
        <v>25</v>
      </c>
      <c r="G171" s="119">
        <v>240.2</v>
      </c>
      <c r="H171" s="119">
        <v>44.3</v>
      </c>
      <c r="I171" s="8">
        <f t="shared" si="50"/>
        <v>0.18442964196502915</v>
      </c>
    </row>
    <row r="172" spans="1:9" x14ac:dyDescent="0.2">
      <c r="A172" s="87"/>
      <c r="B172" s="90"/>
      <c r="C172" s="7" t="s">
        <v>17</v>
      </c>
      <c r="D172" s="7" t="s">
        <v>80</v>
      </c>
      <c r="E172" s="7" t="s">
        <v>129</v>
      </c>
      <c r="F172" s="7" t="s">
        <v>82</v>
      </c>
      <c r="G172" s="119">
        <v>15771.6</v>
      </c>
      <c r="H172" s="119">
        <v>1495.9</v>
      </c>
      <c r="I172" s="8">
        <f t="shared" si="50"/>
        <v>9.4847700930786982E-2</v>
      </c>
    </row>
    <row r="173" spans="1:9" x14ac:dyDescent="0.2">
      <c r="A173" s="87"/>
      <c r="B173" s="90"/>
      <c r="C173" s="7" t="s">
        <v>17</v>
      </c>
      <c r="D173" s="7" t="s">
        <v>128</v>
      </c>
      <c r="E173" s="7" t="s">
        <v>129</v>
      </c>
      <c r="F173" s="7" t="s">
        <v>26</v>
      </c>
      <c r="G173" s="119">
        <v>752.1</v>
      </c>
      <c r="H173" s="119">
        <v>198.8</v>
      </c>
      <c r="I173" s="8">
        <f t="shared" si="50"/>
        <v>0.26432655232017022</v>
      </c>
    </row>
    <row r="174" spans="1:9" x14ac:dyDescent="0.2">
      <c r="A174" s="87"/>
      <c r="B174" s="90"/>
      <c r="C174" s="7" t="s">
        <v>17</v>
      </c>
      <c r="D174" s="7" t="s">
        <v>128</v>
      </c>
      <c r="E174" s="7" t="s">
        <v>129</v>
      </c>
      <c r="F174" s="7" t="s">
        <v>25</v>
      </c>
      <c r="G174" s="119">
        <v>37.6</v>
      </c>
      <c r="H174" s="119">
        <v>0</v>
      </c>
      <c r="I174" s="8">
        <f t="shared" si="50"/>
        <v>0</v>
      </c>
    </row>
    <row r="175" spans="1:9" x14ac:dyDescent="0.2">
      <c r="A175" s="87"/>
      <c r="B175" s="90"/>
      <c r="C175" s="7" t="s">
        <v>17</v>
      </c>
      <c r="D175" s="7" t="s">
        <v>128</v>
      </c>
      <c r="E175" s="7" t="s">
        <v>130</v>
      </c>
      <c r="F175" s="7" t="s">
        <v>26</v>
      </c>
      <c r="G175" s="119">
        <v>1520.2</v>
      </c>
      <c r="H175" s="119">
        <v>443.8</v>
      </c>
      <c r="I175" s="8">
        <f t="shared" si="50"/>
        <v>0.29193527167477962</v>
      </c>
    </row>
    <row r="176" spans="1:9" x14ac:dyDescent="0.2">
      <c r="A176" s="87"/>
      <c r="B176" s="90"/>
      <c r="C176" s="7" t="s">
        <v>17</v>
      </c>
      <c r="D176" s="7" t="s">
        <v>128</v>
      </c>
      <c r="E176" s="7" t="s">
        <v>130</v>
      </c>
      <c r="F176" s="7" t="s">
        <v>25</v>
      </c>
      <c r="G176" s="119">
        <v>134.19999999999999</v>
      </c>
      <c r="H176" s="119">
        <v>5.2</v>
      </c>
      <c r="I176" s="8">
        <f t="shared" si="50"/>
        <v>3.8748137108792852E-2</v>
      </c>
    </row>
    <row r="177" spans="1:9" ht="13.5" customHeight="1" x14ac:dyDescent="0.2">
      <c r="A177" s="87"/>
      <c r="B177" s="90"/>
      <c r="C177" s="7" t="s">
        <v>17</v>
      </c>
      <c r="D177" s="7" t="s">
        <v>103</v>
      </c>
      <c r="E177" s="7" t="s">
        <v>121</v>
      </c>
      <c r="F177" s="7" t="s">
        <v>26</v>
      </c>
      <c r="G177" s="119">
        <v>1354.9</v>
      </c>
      <c r="H177" s="119">
        <v>328.5</v>
      </c>
      <c r="I177" s="8">
        <f t="shared" si="50"/>
        <v>0.24245331758801386</v>
      </c>
    </row>
    <row r="178" spans="1:9" ht="21" hidden="1" customHeight="1" x14ac:dyDescent="0.2">
      <c r="A178" s="87"/>
      <c r="B178" s="90"/>
      <c r="C178" s="7" t="s">
        <v>17</v>
      </c>
      <c r="D178" s="7" t="s">
        <v>103</v>
      </c>
      <c r="E178" s="7" t="s">
        <v>125</v>
      </c>
      <c r="F178" s="7" t="s">
        <v>26</v>
      </c>
      <c r="G178" s="119">
        <v>0</v>
      </c>
      <c r="H178" s="119">
        <v>0</v>
      </c>
      <c r="I178" s="8" t="e">
        <f t="shared" si="50"/>
        <v>#DIV/0!</v>
      </c>
    </row>
    <row r="179" spans="1:9" hidden="1" x14ac:dyDescent="0.2">
      <c r="A179" s="87"/>
      <c r="B179" s="90"/>
      <c r="C179" s="7" t="s">
        <v>17</v>
      </c>
      <c r="D179" s="7" t="s">
        <v>103</v>
      </c>
      <c r="E179" s="7" t="s">
        <v>125</v>
      </c>
      <c r="F179" s="7" t="s">
        <v>25</v>
      </c>
      <c r="G179" s="119">
        <v>0</v>
      </c>
      <c r="H179" s="119">
        <v>0</v>
      </c>
      <c r="I179" s="8" t="e">
        <f t="shared" si="50"/>
        <v>#DIV/0!</v>
      </c>
    </row>
    <row r="180" spans="1:9" x14ac:dyDescent="0.2">
      <c r="A180" s="87"/>
      <c r="B180" s="90"/>
      <c r="C180" s="7" t="s">
        <v>17</v>
      </c>
      <c r="D180" s="7" t="s">
        <v>103</v>
      </c>
      <c r="E180" s="7" t="s">
        <v>121</v>
      </c>
      <c r="F180" s="7" t="s">
        <v>25</v>
      </c>
      <c r="G180" s="119">
        <v>234.7</v>
      </c>
      <c r="H180" s="119">
        <v>27.8</v>
      </c>
      <c r="I180" s="8">
        <f t="shared" si="50"/>
        <v>0.11844908393694079</v>
      </c>
    </row>
    <row r="181" spans="1:9" x14ac:dyDescent="0.2">
      <c r="A181" s="87"/>
      <c r="B181" s="90"/>
      <c r="C181" s="7" t="s">
        <v>17</v>
      </c>
      <c r="D181" s="7" t="s">
        <v>103</v>
      </c>
      <c r="E181" s="7" t="s">
        <v>122</v>
      </c>
      <c r="F181" s="7" t="s">
        <v>26</v>
      </c>
      <c r="G181" s="119">
        <v>758.7</v>
      </c>
      <c r="H181" s="119">
        <v>198.8</v>
      </c>
      <c r="I181" s="8">
        <f t="shared" si="50"/>
        <v>0.26202715170686702</v>
      </c>
    </row>
    <row r="182" spans="1:9" x14ac:dyDescent="0.2">
      <c r="A182" s="87"/>
      <c r="B182" s="90"/>
      <c r="C182" s="7" t="s">
        <v>17</v>
      </c>
      <c r="D182" s="7" t="s">
        <v>103</v>
      </c>
      <c r="E182" s="7" t="s">
        <v>122</v>
      </c>
      <c r="F182" s="7" t="s">
        <v>25</v>
      </c>
      <c r="G182" s="119">
        <v>62.6</v>
      </c>
      <c r="H182" s="119">
        <v>24.7</v>
      </c>
      <c r="I182" s="8">
        <f t="shared" si="50"/>
        <v>0.39456869009584661</v>
      </c>
    </row>
    <row r="183" spans="1:9" x14ac:dyDescent="0.2">
      <c r="A183" s="87"/>
      <c r="B183" s="90"/>
      <c r="C183" s="7" t="s">
        <v>17</v>
      </c>
      <c r="D183" s="7" t="s">
        <v>127</v>
      </c>
      <c r="E183" s="7" t="s">
        <v>126</v>
      </c>
      <c r="F183" s="7" t="s">
        <v>25</v>
      </c>
      <c r="G183" s="119">
        <v>1593.1</v>
      </c>
      <c r="H183" s="120">
        <v>0</v>
      </c>
      <c r="I183" s="8">
        <f t="shared" ref="I183" si="59">H183/G183</f>
        <v>0</v>
      </c>
    </row>
    <row r="184" spans="1:9" x14ac:dyDescent="0.2">
      <c r="A184" s="87"/>
      <c r="B184" s="90"/>
      <c r="C184" s="7" t="s">
        <v>17</v>
      </c>
      <c r="D184" s="7" t="s">
        <v>103</v>
      </c>
      <c r="E184" s="7" t="s">
        <v>123</v>
      </c>
      <c r="F184" s="7" t="s">
        <v>26</v>
      </c>
      <c r="G184" s="119">
        <v>751.5</v>
      </c>
      <c r="H184" s="119">
        <v>198.5</v>
      </c>
      <c r="I184" s="8">
        <f t="shared" si="50"/>
        <v>0.26413838988689287</v>
      </c>
    </row>
    <row r="185" spans="1:9" x14ac:dyDescent="0.2">
      <c r="A185" s="87"/>
      <c r="B185" s="90"/>
      <c r="C185" s="7" t="s">
        <v>17</v>
      </c>
      <c r="D185" s="7" t="s">
        <v>103</v>
      </c>
      <c r="E185" s="7" t="s">
        <v>123</v>
      </c>
      <c r="F185" s="7" t="s">
        <v>25</v>
      </c>
      <c r="G185" s="119">
        <v>69.099999999999994</v>
      </c>
      <c r="H185" s="119">
        <v>3.1</v>
      </c>
      <c r="I185" s="8">
        <f t="shared" si="50"/>
        <v>4.4862518089725044E-2</v>
      </c>
    </row>
    <row r="186" spans="1:9" ht="17.25" customHeight="1" x14ac:dyDescent="0.2">
      <c r="A186" s="87"/>
      <c r="B186" s="91"/>
      <c r="C186" s="7" t="s">
        <v>17</v>
      </c>
      <c r="D186" s="7" t="s">
        <v>103</v>
      </c>
      <c r="E186" s="7" t="s">
        <v>124</v>
      </c>
      <c r="F186" s="7" t="s">
        <v>25</v>
      </c>
      <c r="G186" s="119">
        <v>0.7</v>
      </c>
      <c r="H186" s="119">
        <v>0</v>
      </c>
      <c r="I186" s="8">
        <f t="shared" si="50"/>
        <v>0</v>
      </c>
    </row>
    <row r="187" spans="1:9" ht="19.5" customHeight="1" x14ac:dyDescent="0.2">
      <c r="A187" s="87" t="s">
        <v>288</v>
      </c>
      <c r="B187" s="89" t="s">
        <v>289</v>
      </c>
      <c r="C187" s="7" t="s">
        <v>17</v>
      </c>
      <c r="D187" s="7" t="s">
        <v>112</v>
      </c>
      <c r="E187" s="7" t="s">
        <v>131</v>
      </c>
      <c r="F187" s="7" t="s">
        <v>26</v>
      </c>
      <c r="G187" s="119">
        <v>1617.9</v>
      </c>
      <c r="H187" s="119">
        <v>264.5</v>
      </c>
      <c r="I187" s="8">
        <f t="shared" si="50"/>
        <v>0.16348352803016256</v>
      </c>
    </row>
    <row r="188" spans="1:9" x14ac:dyDescent="0.2">
      <c r="A188" s="87"/>
      <c r="B188" s="91"/>
      <c r="C188" s="7" t="s">
        <v>17</v>
      </c>
      <c r="D188" s="7" t="s">
        <v>112</v>
      </c>
      <c r="E188" s="7" t="s">
        <v>131</v>
      </c>
      <c r="F188" s="7" t="s">
        <v>25</v>
      </c>
      <c r="G188" s="119">
        <v>20</v>
      </c>
      <c r="H188" s="119">
        <v>0</v>
      </c>
      <c r="I188" s="8">
        <f t="shared" si="50"/>
        <v>0</v>
      </c>
    </row>
    <row r="189" spans="1:9" ht="46.5" customHeight="1" x14ac:dyDescent="0.2">
      <c r="A189" s="52" t="s">
        <v>291</v>
      </c>
      <c r="B189" s="50" t="s">
        <v>290</v>
      </c>
      <c r="C189" s="7" t="s">
        <v>17</v>
      </c>
      <c r="D189" s="7" t="s">
        <v>132</v>
      </c>
      <c r="E189" s="7" t="s">
        <v>133</v>
      </c>
      <c r="F189" s="7" t="s">
        <v>82</v>
      </c>
      <c r="G189" s="119">
        <v>4000</v>
      </c>
      <c r="H189" s="119">
        <v>1462</v>
      </c>
      <c r="I189" s="8">
        <f t="shared" si="50"/>
        <v>0.36549999999999999</v>
      </c>
    </row>
    <row r="190" spans="1:9" x14ac:dyDescent="0.2">
      <c r="A190" s="87" t="s">
        <v>292</v>
      </c>
      <c r="B190" s="89" t="s">
        <v>293</v>
      </c>
      <c r="C190" s="7" t="s">
        <v>17</v>
      </c>
      <c r="D190" s="7" t="s">
        <v>217</v>
      </c>
      <c r="E190" s="7" t="s">
        <v>134</v>
      </c>
      <c r="F190" s="7" t="s">
        <v>25</v>
      </c>
      <c r="G190" s="119">
        <v>3000</v>
      </c>
      <c r="H190" s="119">
        <v>0</v>
      </c>
      <c r="I190" s="8">
        <f t="shared" ref="I190:I195" si="60">H190/G190</f>
        <v>0</v>
      </c>
    </row>
    <row r="191" spans="1:9" x14ac:dyDescent="0.2">
      <c r="A191" s="87"/>
      <c r="B191" s="90"/>
      <c r="C191" s="7" t="s">
        <v>17</v>
      </c>
      <c r="D191" s="7" t="s">
        <v>29</v>
      </c>
      <c r="E191" s="7" t="s">
        <v>134</v>
      </c>
      <c r="F191" s="7" t="s">
        <v>25</v>
      </c>
      <c r="G191" s="119">
        <v>179</v>
      </c>
      <c r="H191" s="119">
        <v>0</v>
      </c>
      <c r="I191" s="8">
        <f t="shared" si="60"/>
        <v>0</v>
      </c>
    </row>
    <row r="192" spans="1:9" x14ac:dyDescent="0.2">
      <c r="A192" s="87"/>
      <c r="B192" s="90"/>
      <c r="C192" s="7" t="s">
        <v>17</v>
      </c>
      <c r="D192" s="7" t="s">
        <v>101</v>
      </c>
      <c r="E192" s="7" t="s">
        <v>134</v>
      </c>
      <c r="F192" s="7" t="s">
        <v>25</v>
      </c>
      <c r="G192" s="119">
        <v>1446</v>
      </c>
      <c r="H192" s="119">
        <v>0</v>
      </c>
      <c r="I192" s="8">
        <f t="shared" si="60"/>
        <v>0</v>
      </c>
    </row>
    <row r="193" spans="1:9" x14ac:dyDescent="0.2">
      <c r="A193" s="87"/>
      <c r="B193" s="90"/>
      <c r="C193" s="7" t="s">
        <v>19</v>
      </c>
      <c r="D193" s="7" t="s">
        <v>22</v>
      </c>
      <c r="E193" s="7" t="s">
        <v>134</v>
      </c>
      <c r="F193" s="7" t="s">
        <v>25</v>
      </c>
      <c r="G193" s="119">
        <v>2910.8</v>
      </c>
      <c r="H193" s="119">
        <v>0</v>
      </c>
      <c r="I193" s="8">
        <f t="shared" si="60"/>
        <v>0</v>
      </c>
    </row>
    <row r="194" spans="1:9" x14ac:dyDescent="0.2">
      <c r="A194" s="87"/>
      <c r="B194" s="90"/>
      <c r="C194" s="7" t="s">
        <v>19</v>
      </c>
      <c r="D194" s="7" t="s">
        <v>29</v>
      </c>
      <c r="E194" s="7" t="s">
        <v>134</v>
      </c>
      <c r="F194" s="7" t="s">
        <v>25</v>
      </c>
      <c r="G194" s="119">
        <v>186.5</v>
      </c>
      <c r="H194" s="119">
        <v>0</v>
      </c>
      <c r="I194" s="8">
        <f t="shared" si="60"/>
        <v>0</v>
      </c>
    </row>
    <row r="195" spans="1:9" x14ac:dyDescent="0.2">
      <c r="A195" s="88"/>
      <c r="B195" s="91"/>
      <c r="C195" s="7" t="s">
        <v>19</v>
      </c>
      <c r="D195" s="7" t="s">
        <v>18</v>
      </c>
      <c r="E195" s="7" t="s">
        <v>134</v>
      </c>
      <c r="F195" s="7" t="s">
        <v>25</v>
      </c>
      <c r="G195" s="119">
        <v>3500</v>
      </c>
      <c r="H195" s="119">
        <v>0</v>
      </c>
      <c r="I195" s="8">
        <f t="shared" si="60"/>
        <v>0</v>
      </c>
    </row>
    <row r="196" spans="1:9" ht="31.5" x14ac:dyDescent="0.2">
      <c r="A196" s="34" t="s">
        <v>104</v>
      </c>
      <c r="B196" s="31" t="s">
        <v>191</v>
      </c>
      <c r="C196" s="32"/>
      <c r="D196" s="32"/>
      <c r="E196" s="32" t="s">
        <v>136</v>
      </c>
      <c r="F196" s="32"/>
      <c r="G196" s="125">
        <f>SUM(G197:G200)</f>
        <v>249</v>
      </c>
      <c r="H196" s="125">
        <f>SUM(H197:H200)</f>
        <v>0</v>
      </c>
      <c r="I196" s="33">
        <f t="shared" si="50"/>
        <v>0</v>
      </c>
    </row>
    <row r="197" spans="1:9" x14ac:dyDescent="0.2">
      <c r="A197" s="87" t="s">
        <v>294</v>
      </c>
      <c r="B197" s="84" t="s">
        <v>317</v>
      </c>
      <c r="C197" s="7" t="s">
        <v>17</v>
      </c>
      <c r="D197" s="7" t="s">
        <v>18</v>
      </c>
      <c r="E197" s="7" t="s">
        <v>319</v>
      </c>
      <c r="F197" s="7" t="s">
        <v>25</v>
      </c>
      <c r="G197" s="119">
        <v>10</v>
      </c>
      <c r="H197" s="119">
        <v>0</v>
      </c>
      <c r="I197" s="8">
        <f t="shared" ref="I197" si="61">H197/G197</f>
        <v>0</v>
      </c>
    </row>
    <row r="198" spans="1:9" x14ac:dyDescent="0.2">
      <c r="A198" s="87"/>
      <c r="B198" s="85"/>
      <c r="C198" s="7" t="s">
        <v>17</v>
      </c>
      <c r="D198" s="7" t="s">
        <v>135</v>
      </c>
      <c r="E198" s="7" t="s">
        <v>319</v>
      </c>
      <c r="F198" s="7" t="s">
        <v>25</v>
      </c>
      <c r="G198" s="119">
        <v>214</v>
      </c>
      <c r="H198" s="119">
        <v>0</v>
      </c>
      <c r="I198" s="8">
        <f t="shared" si="50"/>
        <v>0</v>
      </c>
    </row>
    <row r="199" spans="1:9" x14ac:dyDescent="0.2">
      <c r="A199" s="87" t="s">
        <v>295</v>
      </c>
      <c r="B199" s="84" t="s">
        <v>318</v>
      </c>
      <c r="C199" s="7" t="s">
        <v>17</v>
      </c>
      <c r="D199" s="7" t="s">
        <v>135</v>
      </c>
      <c r="E199" s="7" t="s">
        <v>192</v>
      </c>
      <c r="F199" s="7" t="s">
        <v>25</v>
      </c>
      <c r="G199" s="120">
        <v>15</v>
      </c>
      <c r="H199" s="120">
        <v>0</v>
      </c>
      <c r="I199" s="8">
        <f t="shared" ref="I199" si="62">H199/G199</f>
        <v>0</v>
      </c>
    </row>
    <row r="200" spans="1:9" x14ac:dyDescent="0.2">
      <c r="A200" s="88"/>
      <c r="B200" s="85"/>
      <c r="C200" s="7" t="s">
        <v>17</v>
      </c>
      <c r="D200" s="7" t="s">
        <v>77</v>
      </c>
      <c r="E200" s="7" t="s">
        <v>192</v>
      </c>
      <c r="F200" s="7" t="s">
        <v>25</v>
      </c>
      <c r="G200" s="120">
        <v>10</v>
      </c>
      <c r="H200" s="120">
        <v>0</v>
      </c>
      <c r="I200" s="8">
        <f t="shared" si="50"/>
        <v>0</v>
      </c>
    </row>
    <row r="201" spans="1:9" ht="42" x14ac:dyDescent="0.2">
      <c r="A201" s="34" t="s">
        <v>106</v>
      </c>
      <c r="B201" s="31" t="s">
        <v>323</v>
      </c>
      <c r="C201" s="32"/>
      <c r="D201" s="32"/>
      <c r="E201" s="32" t="s">
        <v>321</v>
      </c>
      <c r="F201" s="32"/>
      <c r="G201" s="125">
        <f>SUM(G202:G202)</f>
        <v>100</v>
      </c>
      <c r="H201" s="125">
        <f>SUM(H202:H202)</f>
        <v>0</v>
      </c>
      <c r="I201" s="33">
        <f t="shared" si="50"/>
        <v>0</v>
      </c>
    </row>
    <row r="202" spans="1:9" x14ac:dyDescent="0.2">
      <c r="A202" s="36"/>
      <c r="B202" s="75"/>
      <c r="C202" s="7" t="s">
        <v>17</v>
      </c>
      <c r="D202" s="7" t="s">
        <v>103</v>
      </c>
      <c r="E202" s="7" t="s">
        <v>322</v>
      </c>
      <c r="F202" s="7" t="s">
        <v>25</v>
      </c>
      <c r="G202" s="119">
        <v>100</v>
      </c>
      <c r="H202" s="119">
        <v>0</v>
      </c>
      <c r="I202" s="8">
        <f t="shared" si="50"/>
        <v>0</v>
      </c>
    </row>
    <row r="203" spans="1:9" ht="31.5" x14ac:dyDescent="0.2">
      <c r="A203" s="34" t="s">
        <v>199</v>
      </c>
      <c r="B203" s="31" t="s">
        <v>193</v>
      </c>
      <c r="C203" s="32"/>
      <c r="D203" s="32"/>
      <c r="E203" s="32" t="s">
        <v>194</v>
      </c>
      <c r="F203" s="32"/>
      <c r="G203" s="125">
        <f>SUM(G204:G204)</f>
        <v>5</v>
      </c>
      <c r="H203" s="125">
        <f>SUM(H204:H204)</f>
        <v>0</v>
      </c>
      <c r="I203" s="33">
        <f t="shared" ref="I203:I204" si="63">H203/G203</f>
        <v>0</v>
      </c>
    </row>
    <row r="204" spans="1:9" x14ac:dyDescent="0.2">
      <c r="A204" s="36"/>
      <c r="B204" s="62"/>
      <c r="C204" s="7" t="s">
        <v>17</v>
      </c>
      <c r="D204" s="7" t="s">
        <v>103</v>
      </c>
      <c r="E204" s="7" t="s">
        <v>195</v>
      </c>
      <c r="F204" s="7" t="s">
        <v>25</v>
      </c>
      <c r="G204" s="119">
        <v>5</v>
      </c>
      <c r="H204" s="119">
        <v>0</v>
      </c>
      <c r="I204" s="8">
        <f t="shared" si="63"/>
        <v>0</v>
      </c>
    </row>
    <row r="205" spans="1:9" ht="31.5" x14ac:dyDescent="0.2">
      <c r="A205" s="34" t="s">
        <v>203</v>
      </c>
      <c r="B205" s="31" t="s">
        <v>309</v>
      </c>
      <c r="C205" s="32"/>
      <c r="D205" s="32"/>
      <c r="E205" s="32" t="s">
        <v>196</v>
      </c>
      <c r="F205" s="32"/>
      <c r="G205" s="125">
        <f>SUM(G206:G206)</f>
        <v>5</v>
      </c>
      <c r="H205" s="125">
        <f>SUM(H206:H206)</f>
        <v>0</v>
      </c>
      <c r="I205" s="33">
        <f t="shared" ref="I205:I206" si="64">H205/G205</f>
        <v>0</v>
      </c>
    </row>
    <row r="206" spans="1:9" x14ac:dyDescent="0.2">
      <c r="A206" s="36"/>
      <c r="B206" s="49"/>
      <c r="C206" s="7" t="s">
        <v>17</v>
      </c>
      <c r="D206" s="7" t="s">
        <v>197</v>
      </c>
      <c r="E206" s="7" t="s">
        <v>198</v>
      </c>
      <c r="F206" s="7" t="s">
        <v>25</v>
      </c>
      <c r="G206" s="119">
        <v>5</v>
      </c>
      <c r="H206" s="119">
        <v>0</v>
      </c>
      <c r="I206" s="8">
        <f t="shared" si="64"/>
        <v>0</v>
      </c>
    </row>
    <row r="207" spans="1:9" ht="21" x14ac:dyDescent="0.2">
      <c r="A207" s="34" t="s">
        <v>207</v>
      </c>
      <c r="B207" s="31" t="s">
        <v>200</v>
      </c>
      <c r="C207" s="32"/>
      <c r="D207" s="32"/>
      <c r="E207" s="32" t="s">
        <v>201</v>
      </c>
      <c r="F207" s="32"/>
      <c r="G207" s="125">
        <f>SUM(G208:G210)</f>
        <v>398</v>
      </c>
      <c r="H207" s="125">
        <f>SUM(H208:H210)</f>
        <v>0</v>
      </c>
      <c r="I207" s="33">
        <f t="shared" ref="I207:I210" si="65">H207/G207</f>
        <v>0</v>
      </c>
    </row>
    <row r="208" spans="1:9" x14ac:dyDescent="0.2">
      <c r="A208" s="36"/>
      <c r="B208" s="49"/>
      <c r="C208" s="7" t="s">
        <v>17</v>
      </c>
      <c r="D208" s="7" t="s">
        <v>103</v>
      </c>
      <c r="E208" s="7" t="s">
        <v>202</v>
      </c>
      <c r="F208" s="7" t="s">
        <v>25</v>
      </c>
      <c r="G208" s="119">
        <v>198</v>
      </c>
      <c r="H208" s="119">
        <v>0</v>
      </c>
      <c r="I208" s="8">
        <f t="shared" ref="I208:I209" si="66">H208/G208</f>
        <v>0</v>
      </c>
    </row>
    <row r="209" spans="1:9" x14ac:dyDescent="0.2">
      <c r="A209" s="36"/>
      <c r="B209" s="71"/>
      <c r="C209" s="7" t="s">
        <v>17</v>
      </c>
      <c r="D209" s="7" t="s">
        <v>197</v>
      </c>
      <c r="E209" s="7" t="s">
        <v>202</v>
      </c>
      <c r="F209" s="7" t="s">
        <v>25</v>
      </c>
      <c r="G209" s="119">
        <v>150</v>
      </c>
      <c r="H209" s="119">
        <v>0</v>
      </c>
      <c r="I209" s="8">
        <f t="shared" si="66"/>
        <v>0</v>
      </c>
    </row>
    <row r="210" spans="1:9" x14ac:dyDescent="0.2">
      <c r="A210" s="36"/>
      <c r="B210" s="49"/>
      <c r="C210" s="7" t="s">
        <v>17</v>
      </c>
      <c r="D210" s="7" t="s">
        <v>31</v>
      </c>
      <c r="E210" s="7" t="s">
        <v>202</v>
      </c>
      <c r="F210" s="7" t="s">
        <v>25</v>
      </c>
      <c r="G210" s="119">
        <v>50</v>
      </c>
      <c r="H210" s="119">
        <v>0</v>
      </c>
      <c r="I210" s="8">
        <f t="shared" si="65"/>
        <v>0</v>
      </c>
    </row>
    <row r="211" spans="1:9" ht="31.5" x14ac:dyDescent="0.2">
      <c r="A211" s="34" t="s">
        <v>219</v>
      </c>
      <c r="B211" s="31" t="s">
        <v>204</v>
      </c>
      <c r="C211" s="32"/>
      <c r="D211" s="32"/>
      <c r="E211" s="32" t="s">
        <v>205</v>
      </c>
      <c r="F211" s="32"/>
      <c r="G211" s="125">
        <f>SUM(G212:G212)</f>
        <v>50</v>
      </c>
      <c r="H211" s="125">
        <f>SUM(H212:H212)</f>
        <v>0</v>
      </c>
      <c r="I211" s="33">
        <f t="shared" ref="I211:I212" si="67">H211/G211</f>
        <v>0</v>
      </c>
    </row>
    <row r="212" spans="1:9" x14ac:dyDescent="0.2">
      <c r="A212" s="36"/>
      <c r="B212" s="49"/>
      <c r="C212" s="7" t="s">
        <v>17</v>
      </c>
      <c r="D212" s="7" t="s">
        <v>197</v>
      </c>
      <c r="E212" s="7" t="s">
        <v>206</v>
      </c>
      <c r="F212" s="7" t="s">
        <v>25</v>
      </c>
      <c r="G212" s="119">
        <v>50</v>
      </c>
      <c r="H212" s="119">
        <v>0</v>
      </c>
      <c r="I212" s="8">
        <f t="shared" si="67"/>
        <v>0</v>
      </c>
    </row>
    <row r="213" spans="1:9" ht="31.5" x14ac:dyDescent="0.2">
      <c r="A213" s="34" t="s">
        <v>302</v>
      </c>
      <c r="B213" s="31" t="s">
        <v>208</v>
      </c>
      <c r="C213" s="32"/>
      <c r="D213" s="32"/>
      <c r="E213" s="32" t="s">
        <v>209</v>
      </c>
      <c r="F213" s="32"/>
      <c r="G213" s="125">
        <f>G214+G215</f>
        <v>362</v>
      </c>
      <c r="H213" s="125">
        <f>H214+H215</f>
        <v>0</v>
      </c>
      <c r="I213" s="33">
        <f t="shared" ref="I213" si="68">H213/G213</f>
        <v>0</v>
      </c>
    </row>
    <row r="214" spans="1:9" x14ac:dyDescent="0.2">
      <c r="A214" s="30"/>
      <c r="B214" s="49"/>
      <c r="C214" s="7" t="s">
        <v>19</v>
      </c>
      <c r="D214" s="7" t="s">
        <v>22</v>
      </c>
      <c r="E214" s="7" t="s">
        <v>210</v>
      </c>
      <c r="F214" s="7" t="s">
        <v>26</v>
      </c>
      <c r="G214" s="119">
        <v>318.8</v>
      </c>
      <c r="H214" s="119">
        <v>0</v>
      </c>
      <c r="I214" s="8">
        <f t="shared" ref="I214:I216" si="69">H214/G214</f>
        <v>0</v>
      </c>
    </row>
    <row r="215" spans="1:9" x14ac:dyDescent="0.2">
      <c r="A215" s="30"/>
      <c r="B215" s="58"/>
      <c r="C215" s="7" t="s">
        <v>19</v>
      </c>
      <c r="D215" s="7" t="s">
        <v>22</v>
      </c>
      <c r="E215" s="7" t="s">
        <v>210</v>
      </c>
      <c r="F215" s="7" t="s">
        <v>27</v>
      </c>
      <c r="G215" s="119">
        <v>43.2</v>
      </c>
      <c r="H215" s="119">
        <v>0</v>
      </c>
      <c r="I215" s="8">
        <f t="shared" ref="I215" si="70">H215/G215</f>
        <v>0</v>
      </c>
    </row>
    <row r="216" spans="1:9" ht="31.5" x14ac:dyDescent="0.2">
      <c r="A216" s="34" t="s">
        <v>320</v>
      </c>
      <c r="B216" s="31" t="s">
        <v>303</v>
      </c>
      <c r="C216" s="32"/>
      <c r="D216" s="32"/>
      <c r="E216" s="32" t="s">
        <v>304</v>
      </c>
      <c r="F216" s="32"/>
      <c r="G216" s="125">
        <f>SUM(G217:G217)</f>
        <v>5</v>
      </c>
      <c r="H216" s="125">
        <f>SUM(H217:H217)</f>
        <v>0</v>
      </c>
      <c r="I216" s="33">
        <f t="shared" si="69"/>
        <v>0</v>
      </c>
    </row>
    <row r="217" spans="1:9" x14ac:dyDescent="0.2">
      <c r="A217" s="30"/>
      <c r="B217" s="49"/>
      <c r="C217" s="7" t="s">
        <v>17</v>
      </c>
      <c r="D217" s="7" t="s">
        <v>306</v>
      </c>
      <c r="E217" s="7" t="s">
        <v>305</v>
      </c>
      <c r="F217" s="7" t="s">
        <v>25</v>
      </c>
      <c r="G217" s="119">
        <v>5</v>
      </c>
      <c r="H217" s="119">
        <v>0</v>
      </c>
      <c r="I217" s="8">
        <f t="shared" ref="I217" si="71">H217/G217</f>
        <v>0</v>
      </c>
    </row>
    <row r="218" spans="1:9" x14ac:dyDescent="0.2">
      <c r="A218" s="115" t="s">
        <v>1</v>
      </c>
      <c r="B218" s="116"/>
      <c r="C218" s="11"/>
      <c r="D218" s="11"/>
      <c r="E218" s="11"/>
      <c r="F218" s="11"/>
      <c r="G218" s="129">
        <f>G6+G88+G98+G100+G102+G106+G108+G110+G114+G123+G125+G127+G129+G141+G145+G196+G203+G205+G207+G211+G213+G112+G216+G201</f>
        <v>1505368.0999999999</v>
      </c>
      <c r="H218" s="129">
        <f>H6+H88+H98+H100+H102+H106+H108+H110+H114+H123+H125+H127+H129+H141+H145+H196+H203+H205+H207+H211+H213+H112+H216+H201</f>
        <v>323505.5</v>
      </c>
      <c r="I218" s="6">
        <f t="shared" si="50"/>
        <v>0.21490125903425217</v>
      </c>
    </row>
    <row r="219" spans="1:9" x14ac:dyDescent="0.2">
      <c r="A219" s="14"/>
      <c r="B219" s="9"/>
      <c r="C219" s="9"/>
      <c r="D219" s="9"/>
      <c r="E219" s="9"/>
      <c r="F219" s="9"/>
      <c r="G219" s="4"/>
      <c r="H219" s="4"/>
      <c r="I219" s="4"/>
    </row>
    <row r="220" spans="1:9" x14ac:dyDescent="0.2">
      <c r="A220" s="14"/>
      <c r="B220" s="9"/>
      <c r="C220" s="9"/>
      <c r="D220" s="9"/>
      <c r="E220" s="9"/>
      <c r="F220" s="9"/>
      <c r="G220" s="21"/>
      <c r="H220" s="21"/>
      <c r="I220" s="4"/>
    </row>
    <row r="221" spans="1:9" ht="15.75" x14ac:dyDescent="0.25">
      <c r="A221" s="95" t="s">
        <v>143</v>
      </c>
      <c r="B221" s="95"/>
      <c r="C221" s="10"/>
      <c r="D221" s="10"/>
      <c r="E221" s="10"/>
      <c r="F221" s="10"/>
      <c r="G221" s="5"/>
      <c r="H221" s="5"/>
      <c r="I221" s="5"/>
    </row>
    <row r="222" spans="1:9" ht="15.75" x14ac:dyDescent="0.25">
      <c r="A222" s="95" t="s">
        <v>21</v>
      </c>
      <c r="B222" s="95"/>
      <c r="C222" s="10"/>
      <c r="D222" s="10"/>
      <c r="E222" s="10"/>
      <c r="F222" s="10"/>
      <c r="G222" s="93" t="s">
        <v>144</v>
      </c>
      <c r="H222" s="93"/>
      <c r="I222" s="93"/>
    </row>
    <row r="223" spans="1:9" x14ac:dyDescent="0.2">
      <c r="A223" s="1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1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114" t="s">
        <v>308</v>
      </c>
      <c r="B225" s="114"/>
      <c r="C225" s="4"/>
      <c r="D225" s="4"/>
      <c r="E225" s="4"/>
      <c r="F225" s="4"/>
      <c r="G225" s="4"/>
      <c r="H225" s="4"/>
      <c r="I225" s="4"/>
    </row>
    <row r="226" spans="1:9" x14ac:dyDescent="0.2">
      <c r="A226" s="1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14"/>
      <c r="B227" s="4"/>
      <c r="C227" s="4"/>
      <c r="D227" s="4"/>
      <c r="E227" s="4"/>
      <c r="F227" s="4"/>
      <c r="G227" s="4"/>
      <c r="H227" s="4"/>
      <c r="I227" s="4"/>
    </row>
  </sheetData>
  <autoFilter ref="C5:F218"/>
  <dataConsolidate/>
  <mergeCells count="65">
    <mergeCell ref="B130:B140"/>
    <mergeCell ref="A130:A140"/>
    <mergeCell ref="A48:A53"/>
    <mergeCell ref="B48:B53"/>
    <mergeCell ref="B32:B33"/>
    <mergeCell ref="A32:A33"/>
    <mergeCell ref="A34:A35"/>
    <mergeCell ref="A44:A46"/>
    <mergeCell ref="B44:B46"/>
    <mergeCell ref="A225:B225"/>
    <mergeCell ref="A218:B218"/>
    <mergeCell ref="A163:A164"/>
    <mergeCell ref="A170:A186"/>
    <mergeCell ref="A187:A188"/>
    <mergeCell ref="A1:I1"/>
    <mergeCell ref="B2:I2"/>
    <mergeCell ref="H3:I3"/>
    <mergeCell ref="I4:I5"/>
    <mergeCell ref="H4:H5"/>
    <mergeCell ref="G4:G5"/>
    <mergeCell ref="C4:F4"/>
    <mergeCell ref="B4:B5"/>
    <mergeCell ref="A61:A80"/>
    <mergeCell ref="B61:B80"/>
    <mergeCell ref="A4:A5"/>
    <mergeCell ref="A20:A22"/>
    <mergeCell ref="B20:B22"/>
    <mergeCell ref="A13:A14"/>
    <mergeCell ref="B13:B14"/>
    <mergeCell ref="A8:A9"/>
    <mergeCell ref="A23:A25"/>
    <mergeCell ref="B23:B25"/>
    <mergeCell ref="B54:B60"/>
    <mergeCell ref="A54:A60"/>
    <mergeCell ref="G222:I222"/>
    <mergeCell ref="B146:B147"/>
    <mergeCell ref="B159:B162"/>
    <mergeCell ref="B163:B164"/>
    <mergeCell ref="B170:B186"/>
    <mergeCell ref="B187:B188"/>
    <mergeCell ref="B148:B158"/>
    <mergeCell ref="A221:B221"/>
    <mergeCell ref="A222:B222"/>
    <mergeCell ref="A165:A169"/>
    <mergeCell ref="B165:B169"/>
    <mergeCell ref="A199:A200"/>
    <mergeCell ref="A146:A147"/>
    <mergeCell ref="A159:A162"/>
    <mergeCell ref="A148:A158"/>
    <mergeCell ref="B199:B200"/>
    <mergeCell ref="A27:A29"/>
    <mergeCell ref="B27:B29"/>
    <mergeCell ref="A190:A195"/>
    <mergeCell ref="B190:B195"/>
    <mergeCell ref="A197:A198"/>
    <mergeCell ref="B197:B198"/>
    <mergeCell ref="B81:B82"/>
    <mergeCell ref="A81:A82"/>
    <mergeCell ref="A83:A87"/>
    <mergeCell ref="B83:B87"/>
    <mergeCell ref="A90:A93"/>
    <mergeCell ref="B90:B93"/>
    <mergeCell ref="B34:B35"/>
    <mergeCell ref="A37:A42"/>
    <mergeCell ref="B37:B42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2022-04-12T03:18:01Z</cp:lastPrinted>
  <dcterms:created xsi:type="dcterms:W3CDTF">2002-03-11T10:22:12Z</dcterms:created>
  <dcterms:modified xsi:type="dcterms:W3CDTF">2022-04-12T03:26:29Z</dcterms:modified>
</cp:coreProperties>
</file>