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"/>
    </mc:Choice>
  </mc:AlternateContent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(2)'!$C$5:$F$192</definedName>
  </definedNames>
  <calcPr calcId="152511"/>
</workbook>
</file>

<file path=xl/calcChain.xml><?xml version="1.0" encoding="utf-8"?>
<calcChain xmlns="http://schemas.openxmlformats.org/spreadsheetml/2006/main">
  <c r="I87" i="7" l="1"/>
  <c r="G83" i="7"/>
  <c r="I142" i="7" l="1"/>
  <c r="G121" i="7" l="1"/>
  <c r="G109" i="7"/>
  <c r="G107" i="7" l="1"/>
  <c r="I108" i="7"/>
  <c r="H107" i="7"/>
  <c r="I99" i="7"/>
  <c r="G90" i="7" l="1"/>
  <c r="H83" i="7"/>
  <c r="G82" i="7"/>
  <c r="G192" i="7" s="1"/>
  <c r="I49" i="7"/>
  <c r="G44" i="7"/>
  <c r="H44" i="7"/>
  <c r="I81" i="7"/>
  <c r="I80" i="7"/>
  <c r="I79" i="7"/>
  <c r="H40" i="7"/>
  <c r="G40" i="7"/>
  <c r="H34" i="7"/>
  <c r="G34" i="7"/>
  <c r="I32" i="7"/>
  <c r="I30" i="7"/>
  <c r="H29" i="7"/>
  <c r="G29" i="7"/>
  <c r="H25" i="7"/>
  <c r="G25" i="7"/>
  <c r="H17" i="7"/>
  <c r="G17" i="7"/>
  <c r="I24" i="7"/>
  <c r="H14" i="7"/>
  <c r="G14" i="7"/>
  <c r="I83" i="7" l="1"/>
  <c r="I40" i="7"/>
  <c r="I44" i="7"/>
  <c r="I34" i="7"/>
  <c r="I29" i="7"/>
  <c r="I25" i="7"/>
  <c r="I17" i="7"/>
  <c r="H9" i="7"/>
  <c r="G9" i="7"/>
  <c r="I13" i="7"/>
  <c r="I12" i="7"/>
  <c r="I11" i="7"/>
  <c r="I10" i="7"/>
  <c r="H7" i="7"/>
  <c r="G7" i="7"/>
  <c r="I8" i="7"/>
  <c r="G6" i="7" l="1"/>
  <c r="H6" i="7"/>
  <c r="I7" i="7"/>
  <c r="I9" i="7"/>
  <c r="I14" i="7"/>
  <c r="H109" i="7"/>
  <c r="G101" i="7"/>
  <c r="H96" i="7"/>
  <c r="G96" i="7"/>
  <c r="I177" i="7"/>
  <c r="I176" i="7"/>
  <c r="I175" i="7"/>
  <c r="I113" i="7"/>
  <c r="I112" i="7"/>
  <c r="I110" i="7"/>
  <c r="I98" i="7"/>
  <c r="I89" i="7"/>
  <c r="I69" i="7"/>
  <c r="I68" i="7"/>
  <c r="I26" i="7"/>
  <c r="I23" i="7"/>
  <c r="I6" i="7" l="1"/>
  <c r="I107" i="7"/>
  <c r="I125" i="7"/>
  <c r="I111" i="7"/>
  <c r="I191" i="7" l="1"/>
  <c r="H190" i="7"/>
  <c r="G190" i="7"/>
  <c r="I189" i="7"/>
  <c r="H188" i="7"/>
  <c r="G188" i="7"/>
  <c r="I187" i="7"/>
  <c r="H186" i="7"/>
  <c r="G186" i="7"/>
  <c r="I185" i="7"/>
  <c r="H184" i="7"/>
  <c r="G184" i="7"/>
  <c r="I183" i="7"/>
  <c r="H182" i="7"/>
  <c r="G182" i="7"/>
  <c r="I148" i="7"/>
  <c r="I141" i="7"/>
  <c r="H117" i="7"/>
  <c r="G117" i="7"/>
  <c r="I97" i="7"/>
  <c r="I186" i="7" l="1"/>
  <c r="I190" i="7"/>
  <c r="I184" i="7"/>
  <c r="I188" i="7"/>
  <c r="I182" i="7"/>
  <c r="I78" i="7"/>
  <c r="I77" i="7"/>
  <c r="I76" i="7"/>
  <c r="I75" i="7"/>
  <c r="I74" i="7"/>
  <c r="I73" i="7"/>
  <c r="I72" i="7"/>
  <c r="I71" i="7"/>
  <c r="I70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8" i="7"/>
  <c r="I47" i="7"/>
  <c r="I46" i="7"/>
  <c r="I45" i="7"/>
  <c r="I43" i="7"/>
  <c r="I42" i="7"/>
  <c r="I41" i="7"/>
  <c r="I39" i="7"/>
  <c r="I38" i="7"/>
  <c r="I37" i="7"/>
  <c r="I36" i="7"/>
  <c r="I35" i="7"/>
  <c r="I31" i="7"/>
  <c r="I22" i="7"/>
  <c r="I21" i="7"/>
  <c r="I20" i="7"/>
  <c r="I19" i="7"/>
  <c r="I18" i="7"/>
  <c r="I144" i="7" l="1"/>
  <c r="I138" i="7" l="1"/>
  <c r="H134" i="7" l="1"/>
  <c r="I168" i="7"/>
  <c r="H132" i="7"/>
  <c r="G132" i="7"/>
  <c r="I118" i="7"/>
  <c r="H103" i="7" l="1"/>
  <c r="I178" i="7" l="1"/>
  <c r="I109" i="7" l="1"/>
  <c r="G134" i="7"/>
  <c r="H115" i="7"/>
  <c r="G115" i="7"/>
  <c r="I116" i="7"/>
  <c r="H101" i="7" l="1"/>
  <c r="I181" i="7" l="1"/>
  <c r="I180" i="7"/>
  <c r="H179" i="7"/>
  <c r="G179" i="7"/>
  <c r="I174" i="7"/>
  <c r="I173" i="7"/>
  <c r="I172" i="7"/>
  <c r="I171" i="7"/>
  <c r="I170" i="7"/>
  <c r="I169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7" i="7"/>
  <c r="I146" i="7"/>
  <c r="I145" i="7"/>
  <c r="I143" i="7"/>
  <c r="I140" i="7"/>
  <c r="I139" i="7"/>
  <c r="I137" i="7"/>
  <c r="I136" i="7"/>
  <c r="I135" i="7"/>
  <c r="I133" i="7"/>
  <c r="I131" i="7"/>
  <c r="I130" i="7"/>
  <c r="I129" i="7"/>
  <c r="I128" i="7"/>
  <c r="I127" i="7"/>
  <c r="I126" i="7"/>
  <c r="I124" i="7"/>
  <c r="I123" i="7"/>
  <c r="I122" i="7"/>
  <c r="H121" i="7"/>
  <c r="I120" i="7"/>
  <c r="H119" i="7"/>
  <c r="G119" i="7"/>
  <c r="I114" i="7"/>
  <c r="I106" i="7"/>
  <c r="H105" i="7"/>
  <c r="G105" i="7"/>
  <c r="I104" i="7"/>
  <c r="G103" i="7"/>
  <c r="I102" i="7"/>
  <c r="I100" i="7"/>
  <c r="I95" i="7"/>
  <c r="H94" i="7"/>
  <c r="G94" i="7"/>
  <c r="I93" i="7"/>
  <c r="H92" i="7"/>
  <c r="G92" i="7"/>
  <c r="I91" i="7"/>
  <c r="I88" i="7"/>
  <c r="I86" i="7"/>
  <c r="I85" i="7"/>
  <c r="I84" i="7"/>
  <c r="I33" i="7"/>
  <c r="I27" i="7"/>
  <c r="I28" i="7"/>
  <c r="I16" i="7"/>
  <c r="I15" i="7"/>
  <c r="H90" i="7" l="1"/>
  <c r="I105" i="7"/>
  <c r="I132" i="7"/>
  <c r="I96" i="7"/>
  <c r="I117" i="7"/>
  <c r="I121" i="7"/>
  <c r="I179" i="7"/>
  <c r="I103" i="7"/>
  <c r="I115" i="7"/>
  <c r="I94" i="7"/>
  <c r="I92" i="7"/>
  <c r="I119" i="7"/>
  <c r="I134" i="7"/>
  <c r="I90" i="7" l="1"/>
  <c r="I82" i="7" s="1"/>
  <c r="H82" i="7"/>
  <c r="H192" i="7" s="1"/>
  <c r="I192" i="7" s="1"/>
  <c r="I101" i="7"/>
</calcChain>
</file>

<file path=xl/sharedStrings.xml><?xml version="1.0" encoding="utf-8"?>
<sst xmlns="http://schemas.openxmlformats.org/spreadsheetml/2006/main" count="825" uniqueCount="334">
  <si>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</si>
  <si>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</si>
  <si>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</si>
  <si>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</si>
  <si>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</si>
  <si>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</si>
  <si>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</si>
  <si>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</si>
  <si>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</si>
  <si>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</si>
  <si>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</si>
  <si>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</si>
  <si>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</si>
  <si>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</si>
  <si>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</si>
  <si>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</si>
  <si>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</si>
  <si>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</si>
  <si>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</si>
  <si>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</si>
  <si>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</si>
  <si>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</si>
  <si>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</si>
  <si>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</si>
  <si>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</si>
  <si>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</si>
  <si>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</si>
  <si>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</si>
  <si>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</si>
  <si>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</si>
  <si>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</si>
  <si>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</si>
  <si>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</si>
  <si>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</si>
  <si>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</si>
  <si>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</si>
  <si>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</si>
  <si>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</si>
  <si>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</si>
  <si>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</si>
  <si>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</si>
  <si>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</si>
  <si>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</si>
  <si>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</si>
  <si>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</si>
  <si>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</si>
  <si>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</si>
  <si>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</si>
  <si>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</si>
  <si>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</si>
  <si>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</si>
  <si>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</si>
  <si>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</si>
  <si>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</si>
  <si>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</si>
  <si>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</si>
  <si>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</si>
  <si>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02.1.04.20600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</si>
  <si>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</si>
  <si>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</si>
  <si>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</si>
  <si>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</si>
  <si>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</si>
  <si>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</si>
  <si>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</si>
  <si>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</si>
  <si>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</si>
  <si>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</si>
  <si>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</si>
  <si>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</si>
  <si>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</si>
  <si>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</si>
  <si>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</si>
  <si>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</si>
  <si>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</si>
  <si>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</si>
  <si>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</si>
  <si>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</si>
  <si>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</si>
  <si>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</si>
  <si>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</si>
  <si>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</si>
  <si>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</si>
  <si>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</si>
  <si>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</si>
  <si>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</si>
  <si>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</si>
  <si>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</si>
  <si>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</si>
  <si>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</si>
  <si>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</si>
  <si>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</si>
  <si>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</si>
  <si>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</si>
  <si>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</si>
  <si>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</si>
  <si>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</si>
  <si>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</si>
  <si>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</si>
  <si>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</si>
  <si>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</si>
  <si>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</si>
  <si>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</si>
  <si>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15.0.01.S2102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</si>
  <si>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</si>
  <si>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</si>
  <si>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</si>
  <si>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</si>
  <si>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</si>
  <si>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</si>
  <si>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</si>
  <si>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</si>
  <si>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</si>
  <si>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</si>
  <si>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</si>
  <si>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</si>
  <si>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</si>
  <si>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</si>
  <si>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</si>
  <si>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</si>
  <si>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</si>
  <si>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</si>
  <si>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</si>
  <si>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</si>
  <si>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</si>
  <si>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</si>
  <si>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</si>
  <si>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</si>
  <si>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</si>
  <si>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</si>
  <si>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</si>
  <si>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</si>
  <si>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</si>
  <si>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</si>
  <si>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</si>
  <si>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</si>
  <si>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</si>
  <si>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</si>
  <si>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</si>
  <si>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</si>
  <si>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</si>
  <si>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</si>
  <si>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Исп.Лукомская М.А. 8 (395 36) 5-24-70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</si>
  <si>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</si>
  <si>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</si>
  <si>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</si>
  <si>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Начальник финансового управления администрации</t>
  </si>
  <si>
    <t>Н. А. Ковшарова</t>
  </si>
  <si>
    <t>Образование на 2021-2023 годы</t>
  </si>
  <si>
    <t>1.1.</t>
  </si>
  <si>
    <t>План на 2021 год в соответствии со сводной бюджетной росписью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</si>
  <si>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</si>
  <si>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</si>
  <si>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</si>
  <si>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</si>
  <si>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</si>
  <si>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</si>
  <si>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</si>
  <si>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</si>
  <si>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</si>
  <si>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01.4.02.20350</t>
  </si>
  <si>
    <t>01.4.03.S2939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</si>
  <si>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</si>
  <si>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</si>
  <si>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</si>
  <si>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</si>
  <si>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</si>
  <si>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</si>
  <si>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01.8.03.S2977</t>
  </si>
  <si>
    <t>01.8.03.21000</t>
  </si>
  <si>
    <t>01.8.03.20350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</si>
  <si>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</si>
  <si>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</si>
  <si>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</si>
  <si>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</si>
  <si>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</si>
  <si>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</si>
  <si>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</si>
  <si>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</si>
  <si>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01.9.03.S2937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</si>
  <si>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</si>
  <si>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</si>
  <si>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</si>
  <si>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</si>
  <si>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</si>
  <si>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</si>
  <si>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</si>
  <si>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</si>
  <si>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</si>
  <si>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</si>
  <si>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</si>
  <si>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</si>
  <si>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</si>
  <si>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</si>
  <si>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</si>
  <si>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</si>
  <si>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</si>
  <si>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</si>
  <si>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</si>
  <si>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</si>
  <si>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</si>
  <si>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</si>
  <si>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</si>
  <si>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</si>
  <si>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</si>
  <si>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</si>
  <si>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</si>
  <si>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</si>
  <si>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</si>
  <si>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</si>
  <si>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</si>
  <si>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</si>
  <si>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</si>
  <si>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</si>
  <si>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</si>
  <si>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</si>
  <si>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</si>
  <si>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</si>
  <si>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</si>
  <si>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</si>
  <si>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</si>
  <si>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</si>
  <si>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</si>
  <si>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01.9.03.53031</t>
  </si>
  <si>
    <t>01.4.02.S2070</t>
  </si>
  <si>
    <t>01.5.03.S2989</t>
  </si>
  <si>
    <t>01.5.04.21000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</si>
  <si>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</si>
  <si>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</si>
  <si>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</si>
  <si>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</si>
  <si>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</si>
  <si>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</si>
  <si>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11.0.01.21000</t>
  </si>
  <si>
    <t>11.0.03.21000</t>
  </si>
  <si>
    <t>1102</t>
  </si>
  <si>
    <t>Информация об исполнении муниципальных программ  и подпрограмм 
муниципального образования Куйтунский район на 01.04.2021 г.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</si>
  <si>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</si>
  <si>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</si>
  <si>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</si>
  <si>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</si>
  <si>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</si>
  <si>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</si>
  <si>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</si>
  <si>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</si>
  <si>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</si>
  <si>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</si>
  <si>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</si>
  <si>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</si>
  <si>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</si>
  <si>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"Организация летнего отдыха, оздоровления и занятости детей"</t>
  </si>
  <si>
    <t>1.4.1.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</si>
  <si>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</si>
  <si>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</si>
  <si>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для организации горячего сбалансированного питания обучающихся"</t>
  </si>
  <si>
    <t>1.4.3.</t>
  </si>
  <si>
    <t>Основное мероприятие "Приобретение современной оргтехники"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</si>
  <si>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</si>
  <si>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</si>
  <si>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1.5.2.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</si>
  <si>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</si>
  <si>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</si>
  <si>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</si>
  <si>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</si>
  <si>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</si>
  <si>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</si>
  <si>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</si>
  <si>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</si>
  <si>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</si>
  <si>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</si>
  <si>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</si>
  <si>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</si>
  <si>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</si>
  <si>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</si>
  <si>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</si>
  <si>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</si>
  <si>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</si>
  <si>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</si>
  <si>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</si>
  <si>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«Региональный проект «Финансовая поддержка семей при рождении детей (Иркутская область)»</t>
  </si>
  <si>
    <t>1.9.6.</t>
  </si>
  <si>
    <t>01.9.03.73050</t>
  </si>
  <si>
    <t>01.9.01.21000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</si>
  <si>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</si>
  <si>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</si>
  <si>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</si>
  <si>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</si>
  <si>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</si>
  <si>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</si>
  <si>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</si>
  <si>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</si>
  <si>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</si>
  <si>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</si>
  <si>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</si>
  <si>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</si>
  <si>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</si>
  <si>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</si>
  <si>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10.1.</t>
  </si>
  <si>
    <t>10.2.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</si>
  <si>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</si>
  <si>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</si>
  <si>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</si>
  <si>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</si>
  <si>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</si>
  <si>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</si>
  <si>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</si>
  <si>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</si>
  <si>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</si>
  <si>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</si>
  <si>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</si>
  <si>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</si>
  <si>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</si>
  <si>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</si>
  <si>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</si>
  <si>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</si>
  <si>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</si>
  <si>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</si>
  <si>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</si>
  <si>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</si>
  <si>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</si>
  <si>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</si>
  <si>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</si>
  <si>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</si>
  <si>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</si>
  <si>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</si>
  <si>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 "Укрепление общероссийской гражданской идентичности и единства многонационального народа Куйтунского района"</t>
  </si>
  <si>
    <t>Основное мероприятие "Обеспечение равенства прав и свобод человека и гражданина независимо от расы, национальности, языка, происхождения, имущественного и должностного положения, места жительства, отношения к религии, убеждений, принадлежности к общественным объединенияи, также других обязательств"</t>
  </si>
  <si>
    <t>19.0.03.21000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</si>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</sst>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b/>
      <sz val="8"/>
      <name val="Arial Cyr"/>
      <charset val="204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 applyProtection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49" fontId="2" fillId="0" borderId="9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75" t="s">
        <v>7</v>
      </c>
      <c r="B5" s="75"/>
      <c r="C5" s="75"/>
      <c r="D5" s="75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75" t="s">
        <v>9</v>
      </c>
      <c r="B8" s="75"/>
      <c r="C8" s="75"/>
      <c r="D8" s="75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1"/>
  <sheetViews>
    <sheetView tabSelected="1" topLeftCell="A172" workbookViewId="0">
      <selection activeCell="A188" sqref="A188:XFD188"/>
    </sheetView>
  </sheetViews>
  <sheetFormatPr defaultRowHeight="12.75" x14ac:dyDescent="0.2"/>
  <cols>
    <col min="1" max="1" width="6.140625" style="21" customWidth="1"/>
    <col min="2" max="2" width="45.140625" style="14" customWidth="1"/>
    <col min="3" max="4" width="9.140625" style="14"/>
    <col min="5" max="5" width="15.85546875" style="14" customWidth="1"/>
    <col min="6" max="6" width="9.140625" style="14"/>
    <col min="7" max="7" width="12" style="14" customWidth="1"/>
    <col min="8" max="8" width="10.42578125" style="14" customWidth="1"/>
    <col min="9" max="9" width="11.140625" style="14" customWidth="1"/>
  </cols>
  <sheetData>
    <row r="1" spans="1:9" ht="39" customHeight="1" x14ac:dyDescent="0.25">
      <c r="A1" s="88" t="s">
        <v>236</v>
      </c>
      <c r="B1" s="88"/>
      <c r="C1" s="88"/>
      <c r="D1" s="88"/>
      <c r="E1" s="88"/>
      <c r="F1" s="88"/>
      <c r="G1" s="88"/>
      <c r="H1" s="88"/>
      <c r="I1" s="88"/>
    </row>
    <row r="2" spans="1:9" x14ac:dyDescent="0.2">
      <c r="A2" s="18"/>
      <c r="B2" s="89"/>
      <c r="C2" s="89"/>
      <c r="D2" s="89"/>
      <c r="E2" s="89"/>
      <c r="F2" s="89"/>
      <c r="G2" s="89"/>
      <c r="H2" s="89"/>
      <c r="I2" s="89"/>
    </row>
    <row r="3" spans="1:9" x14ac:dyDescent="0.2">
      <c r="A3" s="18"/>
      <c r="B3" s="4"/>
      <c r="C3" s="4"/>
      <c r="D3" s="4"/>
      <c r="E3" s="4"/>
      <c r="F3" s="4"/>
      <c r="G3" s="3"/>
      <c r="H3" s="90" t="s">
        <v>0</v>
      </c>
      <c r="I3" s="90"/>
    </row>
    <row r="4" spans="1:9" ht="24" customHeight="1" x14ac:dyDescent="0.2">
      <c r="A4" s="86" t="s">
        <v>2</v>
      </c>
      <c r="B4" s="86" t="s">
        <v>3</v>
      </c>
      <c r="C4" s="94" t="s">
        <v>12</v>
      </c>
      <c r="D4" s="95"/>
      <c r="E4" s="95"/>
      <c r="F4" s="96"/>
      <c r="G4" s="86" t="s">
        <v>150</v>
      </c>
      <c r="H4" s="86" t="s">
        <v>4</v>
      </c>
      <c r="I4" s="86" t="s">
        <v>5</v>
      </c>
    </row>
    <row r="5" spans="1:9" ht="46.5" customHeight="1" x14ac:dyDescent="0.2">
      <c r="A5" s="87"/>
      <c r="B5" s="87"/>
      <c r="C5" s="15" t="s">
        <v>13</v>
      </c>
      <c r="D5" s="15" t="s">
        <v>14</v>
      </c>
      <c r="E5" s="15" t="s">
        <v>15</v>
      </c>
      <c r="F5" s="15" t="s">
        <v>16</v>
      </c>
      <c r="G5" s="87"/>
      <c r="H5" s="87"/>
      <c r="I5" s="87"/>
    </row>
    <row r="6" spans="1:9" x14ac:dyDescent="0.2">
      <c r="A6" s="67" t="s">
        <v>46</v>
      </c>
      <c r="B6" s="74" t="s">
        <v>148</v>
      </c>
      <c r="C6" s="56" t="s">
        <v>19</v>
      </c>
      <c r="D6" s="56"/>
      <c r="E6" s="56" t="s">
        <v>92</v>
      </c>
      <c r="F6" s="56"/>
      <c r="G6" s="57">
        <f>G7+G9+G14+G17+G25+G29+G34+G40+G44</f>
        <v>976290.3</v>
      </c>
      <c r="H6" s="57">
        <f>H7+H9+H14+H17+H25+H29+H34+H40+H44</f>
        <v>252124.90000000005</v>
      </c>
      <c r="I6" s="58">
        <f>H6/G6</f>
        <v>0.2582478797546181</v>
      </c>
    </row>
    <row r="7" spans="1:9" x14ac:dyDescent="0.2">
      <c r="A7" s="44" t="s">
        <v>149</v>
      </c>
      <c r="B7" s="51" t="s">
        <v>30</v>
      </c>
      <c r="C7" s="15" t="s">
        <v>19</v>
      </c>
      <c r="D7" s="15" t="s">
        <v>28</v>
      </c>
      <c r="E7" s="15" t="s">
        <v>32</v>
      </c>
      <c r="F7" s="15" t="s">
        <v>25</v>
      </c>
      <c r="G7" s="46">
        <f>G8</f>
        <v>70</v>
      </c>
      <c r="H7" s="46">
        <f t="shared" ref="H7" si="0">H8</f>
        <v>0</v>
      </c>
      <c r="I7" s="6">
        <f t="shared" ref="I7:I13" si="1">H7/G7</f>
        <v>0</v>
      </c>
    </row>
    <row r="8" spans="1:9" ht="22.5" x14ac:dyDescent="0.2">
      <c r="A8" s="39" t="s">
        <v>237</v>
      </c>
      <c r="B8" s="17" t="s">
        <v>238</v>
      </c>
      <c r="C8" s="7" t="s">
        <v>19</v>
      </c>
      <c r="D8" s="7" t="s">
        <v>28</v>
      </c>
      <c r="E8" s="7" t="s">
        <v>32</v>
      </c>
      <c r="F8" s="7" t="s">
        <v>25</v>
      </c>
      <c r="G8" s="16">
        <v>70</v>
      </c>
      <c r="H8" s="16"/>
      <c r="I8" s="8">
        <f t="shared" si="1"/>
        <v>0</v>
      </c>
    </row>
    <row r="9" spans="1:9" x14ac:dyDescent="0.2">
      <c r="A9" s="31" t="s">
        <v>38</v>
      </c>
      <c r="B9" s="50" t="s">
        <v>151</v>
      </c>
      <c r="C9" s="15" t="s">
        <v>19</v>
      </c>
      <c r="D9" s="15"/>
      <c r="E9" s="15"/>
      <c r="F9" s="15"/>
      <c r="G9" s="46">
        <f>SUM(G10:G13)</f>
        <v>595</v>
      </c>
      <c r="H9" s="46">
        <f>SUM(H10:H13)</f>
        <v>95</v>
      </c>
      <c r="I9" s="6">
        <f t="shared" si="1"/>
        <v>0.15966386554621848</v>
      </c>
    </row>
    <row r="10" spans="1:9" ht="22.5" x14ac:dyDescent="0.2">
      <c r="A10" s="33" t="s">
        <v>240</v>
      </c>
      <c r="B10" s="37" t="s">
        <v>239</v>
      </c>
      <c r="C10" s="7" t="s">
        <v>19</v>
      </c>
      <c r="D10" s="7" t="s">
        <v>20</v>
      </c>
      <c r="E10" s="7" t="s">
        <v>34</v>
      </c>
      <c r="F10" s="7" t="s">
        <v>25</v>
      </c>
      <c r="G10" s="16">
        <v>50</v>
      </c>
      <c r="H10" s="16">
        <v>0</v>
      </c>
      <c r="I10" s="8">
        <f t="shared" si="1"/>
        <v>0</v>
      </c>
    </row>
    <row r="11" spans="1:9" ht="22.5" x14ac:dyDescent="0.2">
      <c r="A11" s="33" t="s">
        <v>242</v>
      </c>
      <c r="B11" s="37" t="s">
        <v>241</v>
      </c>
      <c r="C11" s="7" t="s">
        <v>19</v>
      </c>
      <c r="D11" s="7" t="s">
        <v>20</v>
      </c>
      <c r="E11" s="7" t="s">
        <v>152</v>
      </c>
      <c r="F11" s="7" t="s">
        <v>25</v>
      </c>
      <c r="G11" s="16">
        <v>85</v>
      </c>
      <c r="H11" s="16">
        <v>0</v>
      </c>
      <c r="I11" s="8">
        <f t="shared" si="1"/>
        <v>0</v>
      </c>
    </row>
    <row r="12" spans="1:9" ht="33.75" x14ac:dyDescent="0.2">
      <c r="A12" s="33" t="s">
        <v>244</v>
      </c>
      <c r="B12" s="37" t="s">
        <v>243</v>
      </c>
      <c r="C12" s="7" t="s">
        <v>19</v>
      </c>
      <c r="D12" s="7" t="s">
        <v>20</v>
      </c>
      <c r="E12" s="7" t="s">
        <v>153</v>
      </c>
      <c r="F12" s="7" t="s">
        <v>25</v>
      </c>
      <c r="G12" s="16">
        <v>365</v>
      </c>
      <c r="H12" s="16">
        <v>0</v>
      </c>
      <c r="I12" s="8">
        <f t="shared" si="1"/>
        <v>0</v>
      </c>
    </row>
    <row r="13" spans="1:9" ht="33.75" x14ac:dyDescent="0.2">
      <c r="A13" s="33" t="s">
        <v>246</v>
      </c>
      <c r="B13" s="37" t="s">
        <v>245</v>
      </c>
      <c r="C13" s="7" t="s">
        <v>19</v>
      </c>
      <c r="D13" s="7" t="s">
        <v>20</v>
      </c>
      <c r="E13" s="7" t="s">
        <v>247</v>
      </c>
      <c r="F13" s="7" t="s">
        <v>25</v>
      </c>
      <c r="G13" s="16">
        <v>95</v>
      </c>
      <c r="H13" s="16">
        <v>95</v>
      </c>
      <c r="I13" s="8">
        <f t="shared" si="1"/>
        <v>1</v>
      </c>
    </row>
    <row r="14" spans="1:9" x14ac:dyDescent="0.2">
      <c r="A14" s="31" t="s">
        <v>39</v>
      </c>
      <c r="B14" s="47" t="s">
        <v>154</v>
      </c>
      <c r="C14" s="38" t="s">
        <v>19</v>
      </c>
      <c r="D14" s="38"/>
      <c r="E14" s="15"/>
      <c r="F14" s="15"/>
      <c r="G14" s="46">
        <f>G15+G16</f>
        <v>300</v>
      </c>
      <c r="H14" s="46">
        <f>H15+H16</f>
        <v>59.3</v>
      </c>
      <c r="I14" s="6">
        <f t="shared" ref="I14" si="2">H14/G14</f>
        <v>0.19766666666666666</v>
      </c>
    </row>
    <row r="15" spans="1:9" ht="22.5" x14ac:dyDescent="0.2">
      <c r="A15" s="33" t="s">
        <v>248</v>
      </c>
      <c r="B15" s="37" t="s">
        <v>328</v>
      </c>
      <c r="C15" s="7" t="s">
        <v>19</v>
      </c>
      <c r="D15" s="7" t="s">
        <v>20</v>
      </c>
      <c r="E15" s="7" t="s">
        <v>33</v>
      </c>
      <c r="F15" s="7" t="s">
        <v>25</v>
      </c>
      <c r="G15" s="16">
        <v>200</v>
      </c>
      <c r="H15" s="16">
        <v>49.3</v>
      </c>
      <c r="I15" s="8">
        <f>H15/G15</f>
        <v>0.2465</v>
      </c>
    </row>
    <row r="16" spans="1:9" ht="56.25" x14ac:dyDescent="0.2">
      <c r="A16" s="33" t="s">
        <v>249</v>
      </c>
      <c r="B16" s="37" t="s">
        <v>329</v>
      </c>
      <c r="C16" s="7" t="s">
        <v>19</v>
      </c>
      <c r="D16" s="7" t="s">
        <v>20</v>
      </c>
      <c r="E16" s="7" t="s">
        <v>155</v>
      </c>
      <c r="F16" s="7" t="s">
        <v>25</v>
      </c>
      <c r="G16" s="16">
        <v>100</v>
      </c>
      <c r="H16" s="16">
        <v>10</v>
      </c>
      <c r="I16" s="8">
        <f>H16/G16</f>
        <v>0.1</v>
      </c>
    </row>
    <row r="17" spans="1:9" x14ac:dyDescent="0.2">
      <c r="A17" s="44" t="s">
        <v>156</v>
      </c>
      <c r="B17" s="45" t="s">
        <v>157</v>
      </c>
      <c r="C17" s="15" t="s">
        <v>19</v>
      </c>
      <c r="D17" s="15"/>
      <c r="E17" s="15"/>
      <c r="F17" s="15"/>
      <c r="G17" s="46">
        <f>SUM(G18:G24)</f>
        <v>7328.5999999999995</v>
      </c>
      <c r="H17" s="46">
        <f>SUM(H18:H24)</f>
        <v>0</v>
      </c>
      <c r="I17" s="6">
        <f t="shared" ref="I17" si="3">H17/G17</f>
        <v>0</v>
      </c>
    </row>
    <row r="18" spans="1:9" ht="12.75" customHeight="1" x14ac:dyDescent="0.2">
      <c r="A18" s="91" t="s">
        <v>251</v>
      </c>
      <c r="B18" s="77" t="s">
        <v>250</v>
      </c>
      <c r="C18" s="7" t="s">
        <v>19</v>
      </c>
      <c r="D18" s="7" t="s">
        <v>18</v>
      </c>
      <c r="E18" s="7" t="s">
        <v>158</v>
      </c>
      <c r="F18" s="7" t="s">
        <v>25</v>
      </c>
      <c r="G18" s="16">
        <v>254</v>
      </c>
      <c r="H18" s="16"/>
      <c r="I18" s="8">
        <f t="shared" ref="I18:I117" si="4">H18/G18</f>
        <v>0</v>
      </c>
    </row>
    <row r="19" spans="1:9" x14ac:dyDescent="0.2">
      <c r="A19" s="92"/>
      <c r="B19" s="78"/>
      <c r="C19" s="7" t="s">
        <v>19</v>
      </c>
      <c r="D19" s="7" t="s">
        <v>18</v>
      </c>
      <c r="E19" s="7" t="s">
        <v>35</v>
      </c>
      <c r="F19" s="7" t="s">
        <v>25</v>
      </c>
      <c r="G19" s="16">
        <v>2212.6999999999998</v>
      </c>
      <c r="H19" s="16"/>
      <c r="I19" s="8">
        <f t="shared" ref="I19" si="5">H19/G19</f>
        <v>0</v>
      </c>
    </row>
    <row r="20" spans="1:9" x14ac:dyDescent="0.2">
      <c r="A20" s="93"/>
      <c r="B20" s="79"/>
      <c r="C20" s="7" t="s">
        <v>19</v>
      </c>
      <c r="D20" s="7" t="s">
        <v>18</v>
      </c>
      <c r="E20" s="7" t="s">
        <v>35</v>
      </c>
      <c r="F20" s="7" t="s">
        <v>27</v>
      </c>
      <c r="G20" s="16">
        <v>424.3</v>
      </c>
      <c r="H20" s="16"/>
      <c r="I20" s="8">
        <f t="shared" ref="I20" si="6">H20/G20</f>
        <v>0</v>
      </c>
    </row>
    <row r="21" spans="1:9" ht="12.75" customHeight="1" x14ac:dyDescent="0.2">
      <c r="A21" s="91" t="s">
        <v>253</v>
      </c>
      <c r="B21" s="77" t="s">
        <v>252</v>
      </c>
      <c r="C21" s="7" t="s">
        <v>19</v>
      </c>
      <c r="D21" s="7" t="s">
        <v>18</v>
      </c>
      <c r="E21" s="7" t="s">
        <v>159</v>
      </c>
      <c r="F21" s="7" t="s">
        <v>25</v>
      </c>
      <c r="G21" s="16">
        <v>891.9</v>
      </c>
      <c r="H21" s="16"/>
      <c r="I21" s="8">
        <f t="shared" ref="I21" si="7">H21/G21</f>
        <v>0</v>
      </c>
    </row>
    <row r="22" spans="1:9" x14ac:dyDescent="0.2">
      <c r="A22" s="92"/>
      <c r="B22" s="78"/>
      <c r="C22" s="7" t="s">
        <v>19</v>
      </c>
      <c r="D22" s="7" t="s">
        <v>18</v>
      </c>
      <c r="E22" s="7" t="s">
        <v>160</v>
      </c>
      <c r="F22" s="7" t="s">
        <v>27</v>
      </c>
      <c r="G22" s="16">
        <v>27.1</v>
      </c>
      <c r="H22" s="16"/>
      <c r="I22" s="8">
        <f t="shared" ref="I22" si="8">H22/G22</f>
        <v>0</v>
      </c>
    </row>
    <row r="23" spans="1:9" x14ac:dyDescent="0.2">
      <c r="A23" s="93"/>
      <c r="B23" s="79"/>
      <c r="C23" s="7" t="s">
        <v>19</v>
      </c>
      <c r="D23" s="7" t="s">
        <v>18</v>
      </c>
      <c r="E23" s="7" t="s">
        <v>224</v>
      </c>
      <c r="F23" s="7" t="s">
        <v>25</v>
      </c>
      <c r="G23" s="16">
        <v>1552.4</v>
      </c>
      <c r="H23" s="16"/>
      <c r="I23" s="8">
        <f>H23/G23</f>
        <v>0</v>
      </c>
    </row>
    <row r="24" spans="1:9" ht="22.5" x14ac:dyDescent="0.2">
      <c r="A24" s="33" t="s">
        <v>255</v>
      </c>
      <c r="B24" s="37" t="s">
        <v>254</v>
      </c>
      <c r="C24" s="7" t="s">
        <v>19</v>
      </c>
      <c r="D24" s="7" t="s">
        <v>22</v>
      </c>
      <c r="E24" s="7" t="s">
        <v>161</v>
      </c>
      <c r="F24" s="7" t="s">
        <v>25</v>
      </c>
      <c r="G24" s="16">
        <v>1966.2</v>
      </c>
      <c r="H24" s="16"/>
      <c r="I24" s="8">
        <f>H24/G24</f>
        <v>0</v>
      </c>
    </row>
    <row r="25" spans="1:9" ht="12.75" customHeight="1" x14ac:dyDescent="0.2">
      <c r="A25" s="31" t="s">
        <v>40</v>
      </c>
      <c r="B25" s="47" t="s">
        <v>162</v>
      </c>
      <c r="C25" s="15" t="s">
        <v>19</v>
      </c>
      <c r="D25" s="15"/>
      <c r="E25" s="15"/>
      <c r="F25" s="15"/>
      <c r="G25" s="46">
        <f>SUM(G26:G28)</f>
        <v>901.6</v>
      </c>
      <c r="H25" s="46">
        <f>SUM(H26:H28)</f>
        <v>0</v>
      </c>
      <c r="I25" s="6">
        <f t="shared" ref="I25" si="9">H25/G25</f>
        <v>0</v>
      </c>
    </row>
    <row r="26" spans="1:9" ht="22.5" x14ac:dyDescent="0.2">
      <c r="A26" s="33" t="s">
        <v>258</v>
      </c>
      <c r="B26" s="37" t="s">
        <v>256</v>
      </c>
      <c r="C26" s="7" t="s">
        <v>19</v>
      </c>
      <c r="D26" s="7" t="s">
        <v>20</v>
      </c>
      <c r="E26" s="7" t="s">
        <v>226</v>
      </c>
      <c r="F26" s="7" t="s">
        <v>25</v>
      </c>
      <c r="G26" s="16">
        <v>100</v>
      </c>
      <c r="H26" s="16"/>
      <c r="I26" s="8">
        <f>H26/G26</f>
        <v>0</v>
      </c>
    </row>
    <row r="27" spans="1:9" ht="22.5" customHeight="1" x14ac:dyDescent="0.2">
      <c r="A27" s="76" t="s">
        <v>259</v>
      </c>
      <c r="B27" s="77" t="s">
        <v>257</v>
      </c>
      <c r="C27" s="7" t="s">
        <v>19</v>
      </c>
      <c r="D27" s="7" t="s">
        <v>20</v>
      </c>
      <c r="E27" s="7" t="s">
        <v>163</v>
      </c>
      <c r="F27" s="7" t="s">
        <v>25</v>
      </c>
      <c r="G27" s="16">
        <v>330</v>
      </c>
      <c r="H27" s="16"/>
      <c r="I27" s="8">
        <f>H27/G27</f>
        <v>0</v>
      </c>
    </row>
    <row r="28" spans="1:9" x14ac:dyDescent="0.2">
      <c r="A28" s="76"/>
      <c r="B28" s="79"/>
      <c r="C28" s="7" t="s">
        <v>19</v>
      </c>
      <c r="D28" s="7" t="s">
        <v>22</v>
      </c>
      <c r="E28" s="7" t="s">
        <v>225</v>
      </c>
      <c r="F28" s="7" t="s">
        <v>25</v>
      </c>
      <c r="G28" s="16">
        <v>471.6</v>
      </c>
      <c r="H28" s="16"/>
      <c r="I28" s="8">
        <f>H28/G28</f>
        <v>0</v>
      </c>
    </row>
    <row r="29" spans="1:9" x14ac:dyDescent="0.2">
      <c r="A29" s="44" t="s">
        <v>41</v>
      </c>
      <c r="B29" s="45" t="s">
        <v>11</v>
      </c>
      <c r="C29" s="38" t="s">
        <v>19</v>
      </c>
      <c r="D29" s="38"/>
      <c r="E29" s="38"/>
      <c r="F29" s="38"/>
      <c r="G29" s="48">
        <f>SUM(G30:G33)</f>
        <v>1000</v>
      </c>
      <c r="H29" s="48">
        <f>SUM(H30:H33)</f>
        <v>66.900000000000006</v>
      </c>
      <c r="I29" s="49">
        <f t="shared" ref="I29" si="10">H29/G29</f>
        <v>6.6900000000000001E-2</v>
      </c>
    </row>
    <row r="30" spans="1:9" ht="12.75" customHeight="1" x14ac:dyDescent="0.2">
      <c r="A30" s="76" t="s">
        <v>261</v>
      </c>
      <c r="B30" s="77" t="s">
        <v>260</v>
      </c>
      <c r="C30" s="7" t="s">
        <v>19</v>
      </c>
      <c r="D30" s="7" t="s">
        <v>22</v>
      </c>
      <c r="E30" s="7" t="s">
        <v>164</v>
      </c>
      <c r="F30" s="7" t="s">
        <v>25</v>
      </c>
      <c r="G30" s="11">
        <v>470</v>
      </c>
      <c r="H30" s="11">
        <v>66.900000000000006</v>
      </c>
      <c r="I30" s="8">
        <f>H30/G30</f>
        <v>0.14234042553191489</v>
      </c>
    </row>
    <row r="31" spans="1:9" x14ac:dyDescent="0.2">
      <c r="A31" s="76"/>
      <c r="B31" s="79"/>
      <c r="C31" s="7" t="s">
        <v>19</v>
      </c>
      <c r="D31" s="7" t="s">
        <v>22</v>
      </c>
      <c r="E31" s="7" t="s">
        <v>164</v>
      </c>
      <c r="F31" s="7" t="s">
        <v>27</v>
      </c>
      <c r="G31" s="11">
        <v>30</v>
      </c>
      <c r="H31" s="11"/>
      <c r="I31" s="8">
        <f>H31/G31</f>
        <v>0</v>
      </c>
    </row>
    <row r="32" spans="1:9" ht="12.75" customHeight="1" x14ac:dyDescent="0.2">
      <c r="A32" s="91" t="s">
        <v>263</v>
      </c>
      <c r="B32" s="77" t="s">
        <v>262</v>
      </c>
      <c r="C32" s="22" t="s">
        <v>19</v>
      </c>
      <c r="D32" s="22" t="s">
        <v>22</v>
      </c>
      <c r="E32" s="22" t="s">
        <v>165</v>
      </c>
      <c r="F32" s="22" t="s">
        <v>25</v>
      </c>
      <c r="G32" s="24">
        <v>350</v>
      </c>
      <c r="H32" s="24"/>
      <c r="I32" s="25">
        <f>H32/G32</f>
        <v>0</v>
      </c>
    </row>
    <row r="33" spans="1:9" x14ac:dyDescent="0.2">
      <c r="A33" s="93"/>
      <c r="B33" s="79"/>
      <c r="C33" s="22" t="s">
        <v>19</v>
      </c>
      <c r="D33" s="22" t="s">
        <v>22</v>
      </c>
      <c r="E33" s="22" t="s">
        <v>165</v>
      </c>
      <c r="F33" s="22" t="s">
        <v>25</v>
      </c>
      <c r="G33" s="24">
        <v>150</v>
      </c>
      <c r="H33" s="24"/>
      <c r="I33" s="25">
        <f>H33/G33</f>
        <v>0</v>
      </c>
    </row>
    <row r="34" spans="1:9" ht="21" x14ac:dyDescent="0.2">
      <c r="A34" s="44" t="s">
        <v>42</v>
      </c>
      <c r="B34" s="45" t="s">
        <v>264</v>
      </c>
      <c r="C34" s="15" t="s">
        <v>19</v>
      </c>
      <c r="D34" s="15"/>
      <c r="E34" s="15"/>
      <c r="F34" s="15"/>
      <c r="G34" s="46">
        <f>SUM(G35:G39)</f>
        <v>5044.1000000000004</v>
      </c>
      <c r="H34" s="46">
        <f>SUM(H35:H39)</f>
        <v>1166.4999999999998</v>
      </c>
      <c r="I34" s="6">
        <f t="shared" ref="I34" si="11">H34/G34</f>
        <v>0.23126028429253973</v>
      </c>
    </row>
    <row r="35" spans="1:9" ht="12.75" customHeight="1" x14ac:dyDescent="0.2">
      <c r="A35" s="76" t="s">
        <v>266</v>
      </c>
      <c r="B35" s="80" t="s">
        <v>265</v>
      </c>
      <c r="C35" s="7" t="s">
        <v>19</v>
      </c>
      <c r="D35" s="7" t="s">
        <v>22</v>
      </c>
      <c r="E35" s="7" t="s">
        <v>167</v>
      </c>
      <c r="F35" s="7" t="s">
        <v>27</v>
      </c>
      <c r="G35" s="16">
        <v>186.5</v>
      </c>
      <c r="H35" s="16">
        <v>11.9</v>
      </c>
      <c r="I35" s="8">
        <f>H35/G35</f>
        <v>6.3806970509383373E-2</v>
      </c>
    </row>
    <row r="36" spans="1:9" x14ac:dyDescent="0.2">
      <c r="A36" s="76"/>
      <c r="B36" s="81"/>
      <c r="C36" s="7" t="s">
        <v>19</v>
      </c>
      <c r="D36" s="7" t="s">
        <v>29</v>
      </c>
      <c r="E36" s="7" t="s">
        <v>167</v>
      </c>
      <c r="F36" s="7" t="s">
        <v>27</v>
      </c>
      <c r="G36" s="16">
        <v>225</v>
      </c>
      <c r="H36" s="16">
        <v>29.3</v>
      </c>
      <c r="I36" s="8">
        <f t="shared" ref="I36:I40" si="12">H36/G36</f>
        <v>0.13022222222222224</v>
      </c>
    </row>
    <row r="37" spans="1:9" x14ac:dyDescent="0.2">
      <c r="A37" s="76"/>
      <c r="B37" s="81"/>
      <c r="C37" s="7" t="s">
        <v>19</v>
      </c>
      <c r="D37" s="7" t="s">
        <v>28</v>
      </c>
      <c r="E37" s="7" t="s">
        <v>166</v>
      </c>
      <c r="F37" s="7" t="s">
        <v>25</v>
      </c>
      <c r="G37" s="16">
        <v>872.6</v>
      </c>
      <c r="H37" s="16">
        <v>57.4</v>
      </c>
      <c r="I37" s="8">
        <f t="shared" si="12"/>
        <v>6.5780426312170515E-2</v>
      </c>
    </row>
    <row r="38" spans="1:9" x14ac:dyDescent="0.2">
      <c r="A38" s="76"/>
      <c r="B38" s="81"/>
      <c r="C38" s="7" t="s">
        <v>19</v>
      </c>
      <c r="D38" s="7" t="s">
        <v>22</v>
      </c>
      <c r="E38" s="7" t="s">
        <v>166</v>
      </c>
      <c r="F38" s="7" t="s">
        <v>25</v>
      </c>
      <c r="G38" s="16">
        <v>3740</v>
      </c>
      <c r="H38" s="16">
        <v>1063.5999999999999</v>
      </c>
      <c r="I38" s="8">
        <f t="shared" si="12"/>
        <v>0.28438502673796789</v>
      </c>
    </row>
    <row r="39" spans="1:9" x14ac:dyDescent="0.2">
      <c r="A39" s="76"/>
      <c r="B39" s="82"/>
      <c r="C39" s="7" t="s">
        <v>19</v>
      </c>
      <c r="D39" s="7" t="s">
        <v>18</v>
      </c>
      <c r="E39" s="7" t="s">
        <v>166</v>
      </c>
      <c r="F39" s="7" t="s">
        <v>25</v>
      </c>
      <c r="G39" s="16">
        <v>20</v>
      </c>
      <c r="H39" s="16">
        <v>4.3</v>
      </c>
      <c r="I39" s="8">
        <f t="shared" si="12"/>
        <v>0.215</v>
      </c>
    </row>
    <row r="40" spans="1:9" ht="21" x14ac:dyDescent="0.2">
      <c r="A40" s="44" t="s">
        <v>43</v>
      </c>
      <c r="B40" s="45" t="s">
        <v>222</v>
      </c>
      <c r="C40" s="15" t="s">
        <v>19</v>
      </c>
      <c r="D40" s="15"/>
      <c r="E40" s="15"/>
      <c r="F40" s="15"/>
      <c r="G40" s="46">
        <f>SUM(G41:G43)</f>
        <v>5419.9</v>
      </c>
      <c r="H40" s="46">
        <f>SUM(H41:H43)</f>
        <v>0</v>
      </c>
      <c r="I40" s="6">
        <f t="shared" si="12"/>
        <v>0</v>
      </c>
    </row>
    <row r="41" spans="1:9" ht="12.75" customHeight="1" x14ac:dyDescent="0.2">
      <c r="A41" s="76" t="s">
        <v>268</v>
      </c>
      <c r="B41" s="77" t="s">
        <v>267</v>
      </c>
      <c r="C41" s="7" t="s">
        <v>19</v>
      </c>
      <c r="D41" s="7" t="s">
        <v>28</v>
      </c>
      <c r="E41" s="7" t="s">
        <v>168</v>
      </c>
      <c r="F41" s="7" t="s">
        <v>25</v>
      </c>
      <c r="G41" s="16">
        <v>4917.8999999999996</v>
      </c>
      <c r="H41" s="11"/>
      <c r="I41" s="8">
        <f>H41/G41</f>
        <v>0</v>
      </c>
    </row>
    <row r="42" spans="1:9" x14ac:dyDescent="0.2">
      <c r="A42" s="76"/>
      <c r="B42" s="78"/>
      <c r="C42" s="7" t="s">
        <v>19</v>
      </c>
      <c r="D42" s="7" t="s">
        <v>22</v>
      </c>
      <c r="E42" s="7" t="s">
        <v>169</v>
      </c>
      <c r="F42" s="7" t="s">
        <v>25</v>
      </c>
      <c r="G42" s="16">
        <v>482</v>
      </c>
      <c r="H42" s="11"/>
      <c r="I42" s="8">
        <f t="shared" ref="I42" si="13">H42/G42</f>
        <v>0</v>
      </c>
    </row>
    <row r="43" spans="1:9" x14ac:dyDescent="0.2">
      <c r="A43" s="76"/>
      <c r="B43" s="79"/>
      <c r="C43" s="7" t="s">
        <v>19</v>
      </c>
      <c r="D43" s="7" t="s">
        <v>22</v>
      </c>
      <c r="E43" s="7" t="s">
        <v>170</v>
      </c>
      <c r="F43" s="7" t="s">
        <v>27</v>
      </c>
      <c r="G43" s="11">
        <v>20</v>
      </c>
      <c r="H43" s="11"/>
      <c r="I43" s="8">
        <f t="shared" ref="I43:I45" si="14">H43/G43</f>
        <v>0</v>
      </c>
    </row>
    <row r="44" spans="1:9" ht="21" x14ac:dyDescent="0.2">
      <c r="A44" s="44" t="s">
        <v>44</v>
      </c>
      <c r="B44" s="45" t="s">
        <v>36</v>
      </c>
      <c r="C44" s="15" t="s">
        <v>19</v>
      </c>
      <c r="D44" s="15"/>
      <c r="E44" s="15"/>
      <c r="F44" s="15"/>
      <c r="G44" s="46">
        <f>SUM(G45:G81)</f>
        <v>955631.10000000009</v>
      </c>
      <c r="H44" s="46">
        <f>SUM(H45:H81)</f>
        <v>250737.20000000004</v>
      </c>
      <c r="I44" s="6">
        <f t="shared" si="14"/>
        <v>0.26237865218074213</v>
      </c>
    </row>
    <row r="45" spans="1:9" ht="22.5" customHeight="1" x14ac:dyDescent="0.2">
      <c r="A45" s="76" t="s">
        <v>270</v>
      </c>
      <c r="B45" s="83" t="s">
        <v>269</v>
      </c>
      <c r="C45" s="22" t="s">
        <v>19</v>
      </c>
      <c r="D45" s="22" t="s">
        <v>20</v>
      </c>
      <c r="E45" s="22" t="s">
        <v>171</v>
      </c>
      <c r="F45" s="22" t="s">
        <v>26</v>
      </c>
      <c r="G45" s="23">
        <v>2612</v>
      </c>
      <c r="H45" s="23">
        <v>552</v>
      </c>
      <c r="I45" s="25">
        <f t="shared" si="14"/>
        <v>0.2113323124042879</v>
      </c>
    </row>
    <row r="46" spans="1:9" x14ac:dyDescent="0.2">
      <c r="A46" s="76"/>
      <c r="B46" s="84"/>
      <c r="C46" s="7" t="s">
        <v>19</v>
      </c>
      <c r="D46" s="7" t="s">
        <v>20</v>
      </c>
      <c r="E46" s="7" t="s">
        <v>172</v>
      </c>
      <c r="F46" s="7" t="s">
        <v>26</v>
      </c>
      <c r="G46" s="16">
        <v>22738</v>
      </c>
      <c r="H46" s="16">
        <v>5023.1000000000004</v>
      </c>
      <c r="I46" s="8">
        <f t="shared" ref="I46" si="15">H46/G46</f>
        <v>0.22091212947488786</v>
      </c>
    </row>
    <row r="47" spans="1:9" x14ac:dyDescent="0.2">
      <c r="A47" s="76"/>
      <c r="B47" s="84"/>
      <c r="C47" s="7" t="s">
        <v>19</v>
      </c>
      <c r="D47" s="7" t="s">
        <v>20</v>
      </c>
      <c r="E47" s="7" t="s">
        <v>173</v>
      </c>
      <c r="F47" s="7" t="s">
        <v>26</v>
      </c>
      <c r="G47" s="16">
        <v>33149</v>
      </c>
      <c r="H47" s="16">
        <v>6991.9</v>
      </c>
      <c r="I47" s="8">
        <f t="shared" ref="I47" si="16">H47/G47</f>
        <v>0.21092340643759991</v>
      </c>
    </row>
    <row r="48" spans="1:9" x14ac:dyDescent="0.2">
      <c r="A48" s="76"/>
      <c r="B48" s="84"/>
      <c r="C48" s="7" t="s">
        <v>19</v>
      </c>
      <c r="D48" s="7" t="s">
        <v>20</v>
      </c>
      <c r="E48" s="7" t="s">
        <v>173</v>
      </c>
      <c r="F48" s="7" t="s">
        <v>25</v>
      </c>
      <c r="G48" s="16">
        <v>3202.9</v>
      </c>
      <c r="H48" s="16">
        <v>1284.8</v>
      </c>
      <c r="I48" s="8">
        <f t="shared" ref="I48:I49" si="17">H48/G48</f>
        <v>0.40113647007399544</v>
      </c>
    </row>
    <row r="49" spans="1:9" x14ac:dyDescent="0.2">
      <c r="A49" s="76"/>
      <c r="B49" s="84"/>
      <c r="C49" s="7" t="s">
        <v>19</v>
      </c>
      <c r="D49" s="7" t="s">
        <v>20</v>
      </c>
      <c r="E49" s="7" t="s">
        <v>173</v>
      </c>
      <c r="F49" s="7" t="s">
        <v>24</v>
      </c>
      <c r="G49" s="16">
        <v>71</v>
      </c>
      <c r="H49" s="16">
        <v>13.5</v>
      </c>
      <c r="I49" s="8">
        <f t="shared" si="17"/>
        <v>0.19014084507042253</v>
      </c>
    </row>
    <row r="50" spans="1:9" x14ac:dyDescent="0.2">
      <c r="A50" s="76"/>
      <c r="B50" s="85"/>
      <c r="C50" s="7" t="s">
        <v>19</v>
      </c>
      <c r="D50" s="7" t="s">
        <v>31</v>
      </c>
      <c r="E50" s="7" t="s">
        <v>282</v>
      </c>
      <c r="F50" s="7" t="s">
        <v>25</v>
      </c>
      <c r="G50" s="16">
        <v>131.1</v>
      </c>
      <c r="H50" s="16">
        <v>0</v>
      </c>
      <c r="I50" s="8">
        <f t="shared" ref="I50" si="18">H50/G50</f>
        <v>0</v>
      </c>
    </row>
    <row r="51" spans="1:9" ht="22.5" customHeight="1" x14ac:dyDescent="0.2">
      <c r="A51" s="76" t="s">
        <v>272</v>
      </c>
      <c r="B51" s="83" t="s">
        <v>271</v>
      </c>
      <c r="C51" s="7" t="s">
        <v>19</v>
      </c>
      <c r="D51" s="7" t="s">
        <v>28</v>
      </c>
      <c r="E51" s="7" t="s">
        <v>174</v>
      </c>
      <c r="F51" s="7" t="s">
        <v>25</v>
      </c>
      <c r="G51" s="16">
        <v>23221.599999999999</v>
      </c>
      <c r="H51" s="16">
        <v>6694.4</v>
      </c>
      <c r="I51" s="8">
        <f t="shared" ref="I51" si="19">H51/G51</f>
        <v>0.28828332242395011</v>
      </c>
    </row>
    <row r="52" spans="1:9" x14ac:dyDescent="0.2">
      <c r="A52" s="76"/>
      <c r="B52" s="84"/>
      <c r="C52" s="7" t="s">
        <v>19</v>
      </c>
      <c r="D52" s="7" t="s">
        <v>28</v>
      </c>
      <c r="E52" s="7" t="s">
        <v>174</v>
      </c>
      <c r="F52" s="7" t="s">
        <v>24</v>
      </c>
      <c r="G52" s="16">
        <v>272.5</v>
      </c>
      <c r="H52" s="16">
        <v>84.5</v>
      </c>
      <c r="I52" s="8">
        <f t="shared" ref="I52" si="20">H52/G52</f>
        <v>0.31009174311926607</v>
      </c>
    </row>
    <row r="53" spans="1:9" x14ac:dyDescent="0.2">
      <c r="A53" s="76"/>
      <c r="B53" s="84"/>
      <c r="C53" s="7" t="s">
        <v>19</v>
      </c>
      <c r="D53" s="7" t="s">
        <v>28</v>
      </c>
      <c r="E53" s="7" t="s">
        <v>175</v>
      </c>
      <c r="F53" s="7" t="s">
        <v>26</v>
      </c>
      <c r="G53" s="16">
        <v>159590.9</v>
      </c>
      <c r="H53" s="16">
        <v>38392</v>
      </c>
      <c r="I53" s="8">
        <f t="shared" ref="I53" si="21">H53/G53</f>
        <v>0.24056509487696354</v>
      </c>
    </row>
    <row r="54" spans="1:9" x14ac:dyDescent="0.2">
      <c r="A54" s="76"/>
      <c r="B54" s="84"/>
      <c r="C54" s="7" t="s">
        <v>19</v>
      </c>
      <c r="D54" s="7" t="s">
        <v>28</v>
      </c>
      <c r="E54" s="7" t="s">
        <v>175</v>
      </c>
      <c r="F54" s="7" t="s">
        <v>25</v>
      </c>
      <c r="G54" s="16">
        <v>1298</v>
      </c>
      <c r="H54" s="16">
        <v>449.3</v>
      </c>
      <c r="I54" s="8">
        <f t="shared" ref="I54" si="22">H54/G54</f>
        <v>0.34614791987673343</v>
      </c>
    </row>
    <row r="55" spans="1:9" x14ac:dyDescent="0.2">
      <c r="A55" s="76"/>
      <c r="B55" s="85"/>
      <c r="C55" s="7" t="s">
        <v>19</v>
      </c>
      <c r="D55" s="7" t="s">
        <v>28</v>
      </c>
      <c r="E55" s="7" t="s">
        <v>175</v>
      </c>
      <c r="F55" s="7" t="s">
        <v>27</v>
      </c>
      <c r="G55" s="16">
        <v>16306</v>
      </c>
      <c r="H55" s="16">
        <v>3501</v>
      </c>
      <c r="I55" s="8">
        <f t="shared" ref="I55" si="23">H55/G55</f>
        <v>0.21470624310069913</v>
      </c>
    </row>
    <row r="56" spans="1:9" ht="22.5" customHeight="1" x14ac:dyDescent="0.2">
      <c r="A56" s="76" t="s">
        <v>273</v>
      </c>
      <c r="B56" s="83" t="s">
        <v>274</v>
      </c>
      <c r="C56" s="7" t="s">
        <v>19</v>
      </c>
      <c r="D56" s="7" t="s">
        <v>22</v>
      </c>
      <c r="E56" s="7" t="s">
        <v>176</v>
      </c>
      <c r="F56" s="7" t="s">
        <v>25</v>
      </c>
      <c r="G56" s="16">
        <v>49289.7</v>
      </c>
      <c r="H56" s="16">
        <v>17722.400000000001</v>
      </c>
      <c r="I56" s="8">
        <f t="shared" ref="I56" si="24">H56/G56</f>
        <v>0.35955585041093785</v>
      </c>
    </row>
    <row r="57" spans="1:9" x14ac:dyDescent="0.2">
      <c r="A57" s="76"/>
      <c r="B57" s="84"/>
      <c r="C57" s="7" t="s">
        <v>19</v>
      </c>
      <c r="D57" s="7" t="s">
        <v>22</v>
      </c>
      <c r="E57" s="7" t="s">
        <v>176</v>
      </c>
      <c r="F57" s="7" t="s">
        <v>24</v>
      </c>
      <c r="G57" s="16">
        <v>1096</v>
      </c>
      <c r="H57" s="16">
        <v>303</v>
      </c>
      <c r="I57" s="8">
        <f t="shared" ref="I57" si="25">H57/G57</f>
        <v>0.27645985401459855</v>
      </c>
    </row>
    <row r="58" spans="1:9" x14ac:dyDescent="0.2">
      <c r="A58" s="76"/>
      <c r="B58" s="84"/>
      <c r="C58" s="7" t="s">
        <v>19</v>
      </c>
      <c r="D58" s="7" t="s">
        <v>22</v>
      </c>
      <c r="E58" s="7" t="s">
        <v>177</v>
      </c>
      <c r="F58" s="7" t="s">
        <v>27</v>
      </c>
      <c r="G58" s="16">
        <v>4208</v>
      </c>
      <c r="H58" s="16">
        <v>1960.6</v>
      </c>
      <c r="I58" s="8">
        <f t="shared" ref="I58" si="26">H58/G58</f>
        <v>0.46592205323193914</v>
      </c>
    </row>
    <row r="59" spans="1:9" x14ac:dyDescent="0.2">
      <c r="A59" s="76"/>
      <c r="B59" s="84"/>
      <c r="C59" s="7" t="s">
        <v>19</v>
      </c>
      <c r="D59" s="7" t="s">
        <v>22</v>
      </c>
      <c r="E59" s="7" t="s">
        <v>223</v>
      </c>
      <c r="F59" s="7" t="s">
        <v>25</v>
      </c>
      <c r="G59" s="16">
        <v>35661.800000000003</v>
      </c>
      <c r="H59" s="16">
        <v>8477.7999999999993</v>
      </c>
      <c r="I59" s="8">
        <f t="shared" ref="I59" si="27">H59/G59</f>
        <v>0.23772776472303694</v>
      </c>
    </row>
    <row r="60" spans="1:9" x14ac:dyDescent="0.2">
      <c r="A60" s="76"/>
      <c r="B60" s="84"/>
      <c r="C60" s="7" t="s">
        <v>19</v>
      </c>
      <c r="D60" s="7" t="s">
        <v>22</v>
      </c>
      <c r="E60" s="7" t="s">
        <v>223</v>
      </c>
      <c r="F60" s="7" t="s">
        <v>27</v>
      </c>
      <c r="G60" s="16">
        <v>5468.4</v>
      </c>
      <c r="H60" s="16">
        <v>1091.5</v>
      </c>
      <c r="I60" s="8">
        <f t="shared" ref="I60" si="28">H60/G60</f>
        <v>0.19960134591470999</v>
      </c>
    </row>
    <row r="61" spans="1:9" x14ac:dyDescent="0.2">
      <c r="A61" s="76"/>
      <c r="B61" s="84"/>
      <c r="C61" s="7" t="s">
        <v>19</v>
      </c>
      <c r="D61" s="7" t="s">
        <v>22</v>
      </c>
      <c r="E61" s="7" t="s">
        <v>179</v>
      </c>
      <c r="F61" s="7" t="s">
        <v>25</v>
      </c>
      <c r="G61" s="16">
        <v>130.19999999999999</v>
      </c>
      <c r="H61" s="16"/>
      <c r="I61" s="8">
        <f t="shared" ref="I61" si="29">H61/G61</f>
        <v>0</v>
      </c>
    </row>
    <row r="62" spans="1:9" x14ac:dyDescent="0.2">
      <c r="A62" s="76"/>
      <c r="B62" s="84"/>
      <c r="C62" s="7" t="s">
        <v>19</v>
      </c>
      <c r="D62" s="7" t="s">
        <v>22</v>
      </c>
      <c r="E62" s="7" t="s">
        <v>180</v>
      </c>
      <c r="F62" s="7" t="s">
        <v>26</v>
      </c>
      <c r="G62" s="16">
        <v>395086.2</v>
      </c>
      <c r="H62" s="16">
        <v>116403.8</v>
      </c>
      <c r="I62" s="8">
        <f t="shared" ref="I62" si="30">H62/G62</f>
        <v>0.2946288683330372</v>
      </c>
    </row>
    <row r="63" spans="1:9" x14ac:dyDescent="0.2">
      <c r="A63" s="76"/>
      <c r="B63" s="84"/>
      <c r="C63" s="7" t="s">
        <v>19</v>
      </c>
      <c r="D63" s="7" t="s">
        <v>22</v>
      </c>
      <c r="E63" s="7" t="s">
        <v>180</v>
      </c>
      <c r="F63" s="7" t="s">
        <v>25</v>
      </c>
      <c r="G63" s="16">
        <v>8043</v>
      </c>
      <c r="H63" s="16">
        <v>1683.7</v>
      </c>
      <c r="I63" s="8">
        <f t="shared" ref="I63" si="31">H63/G63</f>
        <v>0.20933731194827801</v>
      </c>
    </row>
    <row r="64" spans="1:9" x14ac:dyDescent="0.2">
      <c r="A64" s="76"/>
      <c r="B64" s="84"/>
      <c r="C64" s="7" t="s">
        <v>19</v>
      </c>
      <c r="D64" s="7" t="s">
        <v>22</v>
      </c>
      <c r="E64" s="7" t="s">
        <v>180</v>
      </c>
      <c r="F64" s="7" t="s">
        <v>27</v>
      </c>
      <c r="G64" s="16">
        <v>77160</v>
      </c>
      <c r="H64" s="16">
        <v>16654.3</v>
      </c>
      <c r="I64" s="8">
        <f t="shared" ref="I64" si="32">H64/G64</f>
        <v>0.21584110938310005</v>
      </c>
    </row>
    <row r="65" spans="1:9" x14ac:dyDescent="0.2">
      <c r="A65" s="76"/>
      <c r="B65" s="84"/>
      <c r="C65" s="7" t="s">
        <v>19</v>
      </c>
      <c r="D65" s="7" t="s">
        <v>22</v>
      </c>
      <c r="E65" s="7" t="s">
        <v>181</v>
      </c>
      <c r="F65" s="7" t="s">
        <v>25</v>
      </c>
      <c r="G65" s="16">
        <v>818.1</v>
      </c>
      <c r="H65" s="16">
        <v>117.9</v>
      </c>
      <c r="I65" s="8">
        <f t="shared" ref="I65" si="33">H65/G65</f>
        <v>0.14411441144114412</v>
      </c>
    </row>
    <row r="66" spans="1:9" x14ac:dyDescent="0.2">
      <c r="A66" s="76"/>
      <c r="B66" s="84"/>
      <c r="C66" s="7" t="s">
        <v>19</v>
      </c>
      <c r="D66" s="7" t="s">
        <v>22</v>
      </c>
      <c r="E66" s="7" t="s">
        <v>181</v>
      </c>
      <c r="F66" s="7" t="s">
        <v>27</v>
      </c>
      <c r="G66" s="16">
        <v>25</v>
      </c>
      <c r="H66" s="16"/>
      <c r="I66" s="8">
        <f t="shared" ref="I66" si="34">H66/G66</f>
        <v>0</v>
      </c>
    </row>
    <row r="67" spans="1:9" x14ac:dyDescent="0.2">
      <c r="A67" s="76"/>
      <c r="B67" s="84"/>
      <c r="C67" s="7" t="s">
        <v>19</v>
      </c>
      <c r="D67" s="7" t="s">
        <v>37</v>
      </c>
      <c r="E67" s="7" t="s">
        <v>182</v>
      </c>
      <c r="F67" s="7" t="s">
        <v>25</v>
      </c>
      <c r="G67" s="16">
        <v>96.7</v>
      </c>
      <c r="H67" s="16">
        <v>14.7</v>
      </c>
      <c r="I67" s="8">
        <f t="shared" ref="I67:I69" si="35">H67/G67</f>
        <v>0.15201654601861425</v>
      </c>
    </row>
    <row r="68" spans="1:9" x14ac:dyDescent="0.2">
      <c r="A68" s="76"/>
      <c r="B68" s="84"/>
      <c r="C68" s="7" t="s">
        <v>19</v>
      </c>
      <c r="D68" s="7" t="s">
        <v>22</v>
      </c>
      <c r="E68" s="7" t="s">
        <v>178</v>
      </c>
      <c r="F68" s="7" t="s">
        <v>25</v>
      </c>
      <c r="G68" s="16">
        <v>23860.799999999999</v>
      </c>
      <c r="H68" s="16">
        <v>3814</v>
      </c>
      <c r="I68" s="8">
        <f t="shared" si="35"/>
        <v>0.15984376047743579</v>
      </c>
    </row>
    <row r="69" spans="1:9" x14ac:dyDescent="0.2">
      <c r="A69" s="76"/>
      <c r="B69" s="84"/>
      <c r="C69" s="7" t="s">
        <v>19</v>
      </c>
      <c r="D69" s="7" t="s">
        <v>22</v>
      </c>
      <c r="E69" s="7" t="s">
        <v>178</v>
      </c>
      <c r="F69" s="7" t="s">
        <v>27</v>
      </c>
      <c r="G69" s="16">
        <v>2892.5</v>
      </c>
      <c r="H69" s="16">
        <v>271.7</v>
      </c>
      <c r="I69" s="8">
        <f t="shared" si="35"/>
        <v>9.3932584269662917E-2</v>
      </c>
    </row>
    <row r="70" spans="1:9" x14ac:dyDescent="0.2">
      <c r="A70" s="76"/>
      <c r="B70" s="84"/>
      <c r="C70" s="7" t="s">
        <v>19</v>
      </c>
      <c r="D70" s="7" t="s">
        <v>22</v>
      </c>
      <c r="E70" s="7" t="s">
        <v>183</v>
      </c>
      <c r="F70" s="7" t="s">
        <v>25</v>
      </c>
      <c r="G70" s="16">
        <v>7119.7</v>
      </c>
      <c r="H70" s="16">
        <v>2151.6999999999998</v>
      </c>
      <c r="I70" s="8">
        <f t="shared" ref="I70" si="36">H70/G70</f>
        <v>0.30221779007542449</v>
      </c>
    </row>
    <row r="71" spans="1:9" x14ac:dyDescent="0.2">
      <c r="A71" s="76"/>
      <c r="B71" s="84"/>
      <c r="C71" s="7" t="s">
        <v>19</v>
      </c>
      <c r="D71" s="7" t="s">
        <v>22</v>
      </c>
      <c r="E71" s="7" t="s">
        <v>183</v>
      </c>
      <c r="F71" s="7" t="s">
        <v>27</v>
      </c>
      <c r="G71" s="16">
        <v>1637</v>
      </c>
      <c r="H71" s="16">
        <v>173.7</v>
      </c>
      <c r="I71" s="8">
        <f t="shared" ref="I71" si="37">H71/G71</f>
        <v>0.1061087354917532</v>
      </c>
    </row>
    <row r="72" spans="1:9" x14ac:dyDescent="0.2">
      <c r="A72" s="76"/>
      <c r="B72" s="84"/>
      <c r="C72" s="7" t="s">
        <v>19</v>
      </c>
      <c r="D72" s="7" t="s">
        <v>22</v>
      </c>
      <c r="E72" s="7" t="s">
        <v>184</v>
      </c>
      <c r="F72" s="7" t="s">
        <v>25</v>
      </c>
      <c r="G72" s="16">
        <v>2972.3</v>
      </c>
      <c r="H72" s="16">
        <v>530.6</v>
      </c>
      <c r="I72" s="8">
        <f t="shared" ref="I72" si="38">H72/G72</f>
        <v>0.17851495474884768</v>
      </c>
    </row>
    <row r="73" spans="1:9" x14ac:dyDescent="0.2">
      <c r="A73" s="76"/>
      <c r="B73" s="85"/>
      <c r="C73" s="7" t="s">
        <v>19</v>
      </c>
      <c r="D73" s="7" t="s">
        <v>22</v>
      </c>
      <c r="E73" s="7" t="s">
        <v>184</v>
      </c>
      <c r="F73" s="7" t="s">
        <v>27</v>
      </c>
      <c r="G73" s="16">
        <v>585</v>
      </c>
      <c r="H73" s="16">
        <v>11.5</v>
      </c>
      <c r="I73" s="8">
        <f t="shared" ref="I73" si="39">H73/G73</f>
        <v>1.9658119658119658E-2</v>
      </c>
    </row>
    <row r="74" spans="1:9" ht="22.5" customHeight="1" x14ac:dyDescent="0.2">
      <c r="A74" s="76" t="s">
        <v>276</v>
      </c>
      <c r="B74" s="77" t="s">
        <v>275</v>
      </c>
      <c r="C74" s="7" t="s">
        <v>19</v>
      </c>
      <c r="D74" s="7" t="s">
        <v>29</v>
      </c>
      <c r="E74" s="7" t="s">
        <v>185</v>
      </c>
      <c r="F74" s="7" t="s">
        <v>27</v>
      </c>
      <c r="G74" s="16">
        <v>31499.8</v>
      </c>
      <c r="H74" s="16">
        <v>8199.1</v>
      </c>
      <c r="I74" s="8">
        <f t="shared" ref="I74" si="40">H74/G74</f>
        <v>0.26029054152724779</v>
      </c>
    </row>
    <row r="75" spans="1:9" x14ac:dyDescent="0.2">
      <c r="A75" s="76"/>
      <c r="B75" s="79"/>
      <c r="C75" s="7" t="s">
        <v>19</v>
      </c>
      <c r="D75" s="7" t="s">
        <v>29</v>
      </c>
      <c r="E75" s="7" t="s">
        <v>186</v>
      </c>
      <c r="F75" s="7" t="s">
        <v>27</v>
      </c>
      <c r="G75" s="16">
        <v>18206</v>
      </c>
      <c r="H75" s="16">
        <v>4408</v>
      </c>
      <c r="I75" s="8">
        <f t="shared" ref="I75" si="41">H75/G75</f>
        <v>0.24211798308250027</v>
      </c>
    </row>
    <row r="76" spans="1:9" ht="22.5" customHeight="1" x14ac:dyDescent="0.2">
      <c r="A76" s="76" t="s">
        <v>278</v>
      </c>
      <c r="B76" s="77" t="s">
        <v>277</v>
      </c>
      <c r="C76" s="7" t="s">
        <v>19</v>
      </c>
      <c r="D76" s="7" t="s">
        <v>18</v>
      </c>
      <c r="E76" s="7" t="s">
        <v>187</v>
      </c>
      <c r="F76" s="7" t="s">
        <v>26</v>
      </c>
      <c r="G76" s="16">
        <v>1407</v>
      </c>
      <c r="H76" s="16">
        <v>343.9</v>
      </c>
      <c r="I76" s="8">
        <f t="shared" ref="I76" si="42">H76/G76</f>
        <v>0.24442075337597724</v>
      </c>
    </row>
    <row r="77" spans="1:9" x14ac:dyDescent="0.2">
      <c r="A77" s="76"/>
      <c r="B77" s="78"/>
      <c r="C77" s="7" t="s">
        <v>19</v>
      </c>
      <c r="D77" s="7" t="s">
        <v>18</v>
      </c>
      <c r="E77" s="7" t="s">
        <v>187</v>
      </c>
      <c r="F77" s="7" t="s">
        <v>25</v>
      </c>
      <c r="G77" s="16">
        <v>535.70000000000005</v>
      </c>
      <c r="H77" s="16">
        <v>150.80000000000001</v>
      </c>
      <c r="I77" s="8">
        <f t="shared" ref="I77" si="43">H77/G77</f>
        <v>0.28150084002240061</v>
      </c>
    </row>
    <row r="78" spans="1:9" x14ac:dyDescent="0.2">
      <c r="A78" s="76"/>
      <c r="B78" s="78"/>
      <c r="C78" s="7" t="s">
        <v>19</v>
      </c>
      <c r="D78" s="7" t="s">
        <v>18</v>
      </c>
      <c r="E78" s="7" t="s">
        <v>187</v>
      </c>
      <c r="F78" s="7" t="s">
        <v>24</v>
      </c>
      <c r="G78" s="16">
        <v>46.4</v>
      </c>
      <c r="H78" s="16">
        <v>30.8</v>
      </c>
      <c r="I78" s="8">
        <f t="shared" ref="I78:I81" si="44">H78/G78</f>
        <v>0.66379310344827591</v>
      </c>
    </row>
    <row r="79" spans="1:9" x14ac:dyDescent="0.2">
      <c r="A79" s="76"/>
      <c r="B79" s="79"/>
      <c r="C79" s="7" t="s">
        <v>19</v>
      </c>
      <c r="D79" s="7" t="s">
        <v>18</v>
      </c>
      <c r="E79" s="7" t="s">
        <v>188</v>
      </c>
      <c r="F79" s="7" t="s">
        <v>26</v>
      </c>
      <c r="G79" s="16">
        <v>906</v>
      </c>
      <c r="H79" s="16">
        <v>234.1</v>
      </c>
      <c r="I79" s="8">
        <f t="shared" si="44"/>
        <v>0.25838852097130244</v>
      </c>
    </row>
    <row r="80" spans="1:9" ht="22.5" customHeight="1" x14ac:dyDescent="0.2">
      <c r="A80" s="76" t="s">
        <v>280</v>
      </c>
      <c r="B80" s="77" t="s">
        <v>279</v>
      </c>
      <c r="C80" s="7" t="s">
        <v>19</v>
      </c>
      <c r="D80" s="7" t="s">
        <v>37</v>
      </c>
      <c r="E80" s="7" t="s">
        <v>281</v>
      </c>
      <c r="F80" s="7" t="s">
        <v>25</v>
      </c>
      <c r="G80" s="16">
        <v>20886.8</v>
      </c>
      <c r="H80" s="16">
        <v>2686</v>
      </c>
      <c r="I80" s="8">
        <f t="shared" si="44"/>
        <v>0.12859796617959668</v>
      </c>
    </row>
    <row r="81" spans="1:9" x14ac:dyDescent="0.2">
      <c r="A81" s="76"/>
      <c r="B81" s="79"/>
      <c r="C81" s="7" t="s">
        <v>19</v>
      </c>
      <c r="D81" s="7" t="s">
        <v>37</v>
      </c>
      <c r="E81" s="7" t="s">
        <v>281</v>
      </c>
      <c r="F81" s="7" t="s">
        <v>27</v>
      </c>
      <c r="G81" s="16">
        <v>3400</v>
      </c>
      <c r="H81" s="16">
        <v>315.10000000000002</v>
      </c>
      <c r="I81" s="8">
        <f t="shared" si="44"/>
        <v>9.2676470588235305E-2</v>
      </c>
    </row>
    <row r="82" spans="1:9" ht="21" x14ac:dyDescent="0.2">
      <c r="A82" s="67" t="s">
        <v>45</v>
      </c>
      <c r="B82" s="73" t="s">
        <v>47</v>
      </c>
      <c r="C82" s="56"/>
      <c r="D82" s="56"/>
      <c r="E82" s="56" t="s">
        <v>93</v>
      </c>
      <c r="F82" s="56"/>
      <c r="G82" s="57">
        <f>G83+G90</f>
        <v>201055.3</v>
      </c>
      <c r="H82" s="57">
        <f>H83+H90</f>
        <v>45789.299999999996</v>
      </c>
      <c r="I82" s="57">
        <f>I83+I90</f>
        <v>0.22777879202269563</v>
      </c>
    </row>
    <row r="83" spans="1:9" ht="31.5" x14ac:dyDescent="0.2">
      <c r="A83" s="44" t="s">
        <v>49</v>
      </c>
      <c r="B83" s="45" t="s">
        <v>50</v>
      </c>
      <c r="C83" s="15" t="s">
        <v>48</v>
      </c>
      <c r="D83" s="15"/>
      <c r="E83" s="15"/>
      <c r="F83" s="15"/>
      <c r="G83" s="46">
        <f>SUM(G84:G89)</f>
        <v>201025.3</v>
      </c>
      <c r="H83" s="46">
        <f>SUM(H84:H89)</f>
        <v>45789.299999999996</v>
      </c>
      <c r="I83" s="6">
        <f t="shared" si="4"/>
        <v>0.22777879202269563</v>
      </c>
    </row>
    <row r="84" spans="1:9" ht="33.75" customHeight="1" x14ac:dyDescent="0.2">
      <c r="A84" s="76" t="s">
        <v>287</v>
      </c>
      <c r="B84" s="77" t="s">
        <v>285</v>
      </c>
      <c r="C84" s="7" t="s">
        <v>48</v>
      </c>
      <c r="D84" s="7" t="s">
        <v>51</v>
      </c>
      <c r="E84" s="7" t="s">
        <v>52</v>
      </c>
      <c r="F84" s="7" t="s">
        <v>26</v>
      </c>
      <c r="G84" s="16">
        <v>17028.900000000001</v>
      </c>
      <c r="H84" s="16">
        <v>3283.2</v>
      </c>
      <c r="I84" s="8">
        <f t="shared" si="4"/>
        <v>0.19280164896147137</v>
      </c>
    </row>
    <row r="85" spans="1:9" x14ac:dyDescent="0.2">
      <c r="A85" s="76"/>
      <c r="B85" s="78"/>
      <c r="C85" s="7" t="s">
        <v>48</v>
      </c>
      <c r="D85" s="7" t="s">
        <v>51</v>
      </c>
      <c r="E85" s="7" t="s">
        <v>53</v>
      </c>
      <c r="F85" s="7" t="s">
        <v>26</v>
      </c>
      <c r="G85" s="16">
        <v>5719.5</v>
      </c>
      <c r="H85" s="16">
        <v>1430.2</v>
      </c>
      <c r="I85" s="8">
        <f>H85/G85</f>
        <v>0.25005682314887667</v>
      </c>
    </row>
    <row r="86" spans="1:9" x14ac:dyDescent="0.2">
      <c r="A86" s="76"/>
      <c r="B86" s="79"/>
      <c r="C86" s="7" t="s">
        <v>48</v>
      </c>
      <c r="D86" s="7" t="s">
        <v>51</v>
      </c>
      <c r="E86" s="7" t="s">
        <v>52</v>
      </c>
      <c r="F86" s="7" t="s">
        <v>25</v>
      </c>
      <c r="G86" s="16">
        <v>2002.4</v>
      </c>
      <c r="H86" s="16">
        <v>188.2</v>
      </c>
      <c r="I86" s="8">
        <f>H86/G86</f>
        <v>9.3987215341590089E-2</v>
      </c>
    </row>
    <row r="87" spans="1:9" ht="33.75" x14ac:dyDescent="0.2">
      <c r="A87" s="33" t="s">
        <v>288</v>
      </c>
      <c r="B87" s="34" t="s">
        <v>331</v>
      </c>
      <c r="C87" s="7" t="s">
        <v>48</v>
      </c>
      <c r="D87" s="7" t="s">
        <v>332</v>
      </c>
      <c r="E87" s="7" t="s">
        <v>333</v>
      </c>
      <c r="F87" s="7" t="s">
        <v>24</v>
      </c>
      <c r="G87" s="16">
        <v>500</v>
      </c>
      <c r="H87" s="16">
        <v>0</v>
      </c>
      <c r="I87" s="8">
        <f>H87/G87</f>
        <v>0</v>
      </c>
    </row>
    <row r="88" spans="1:9" ht="16.5" customHeight="1" x14ac:dyDescent="0.2">
      <c r="A88" s="76" t="s">
        <v>330</v>
      </c>
      <c r="B88" s="77" t="s">
        <v>286</v>
      </c>
      <c r="C88" s="7" t="s">
        <v>48</v>
      </c>
      <c r="D88" s="7" t="s">
        <v>54</v>
      </c>
      <c r="E88" s="7" t="s">
        <v>55</v>
      </c>
      <c r="F88" s="7" t="s">
        <v>56</v>
      </c>
      <c r="G88" s="16">
        <v>158976.79999999999</v>
      </c>
      <c r="H88" s="16">
        <v>40887.699999999997</v>
      </c>
      <c r="I88" s="8">
        <f t="shared" si="4"/>
        <v>0.25719287342555641</v>
      </c>
    </row>
    <row r="89" spans="1:9" ht="17.25" customHeight="1" x14ac:dyDescent="0.2">
      <c r="A89" s="76"/>
      <c r="B89" s="79"/>
      <c r="C89" s="7" t="s">
        <v>48</v>
      </c>
      <c r="D89" s="7" t="s">
        <v>140</v>
      </c>
      <c r="E89" s="7" t="s">
        <v>57</v>
      </c>
      <c r="F89" s="7" t="s">
        <v>56</v>
      </c>
      <c r="G89" s="16">
        <v>16797.7</v>
      </c>
      <c r="H89" s="16"/>
      <c r="I89" s="8">
        <f t="shared" ref="I89:I90" si="45">H89/G89</f>
        <v>0</v>
      </c>
    </row>
    <row r="90" spans="1:9" ht="31.5" x14ac:dyDescent="0.2">
      <c r="A90" s="44" t="s">
        <v>283</v>
      </c>
      <c r="B90" s="45" t="s">
        <v>284</v>
      </c>
      <c r="C90" s="15" t="s">
        <v>48</v>
      </c>
      <c r="D90" s="15"/>
      <c r="E90" s="15"/>
      <c r="F90" s="15"/>
      <c r="G90" s="46">
        <f>G91</f>
        <v>30</v>
      </c>
      <c r="H90" s="46">
        <f>SUM(H91:H95)</f>
        <v>0</v>
      </c>
      <c r="I90" s="6">
        <f t="shared" si="45"/>
        <v>0</v>
      </c>
    </row>
    <row r="91" spans="1:9" ht="33.75" x14ac:dyDescent="0.2">
      <c r="A91" s="27" t="s">
        <v>289</v>
      </c>
      <c r="B91" s="26" t="s">
        <v>290</v>
      </c>
      <c r="C91" s="7" t="s">
        <v>48</v>
      </c>
      <c r="D91" s="7" t="s">
        <v>31</v>
      </c>
      <c r="E91" s="7" t="s">
        <v>227</v>
      </c>
      <c r="F91" s="7" t="s">
        <v>25</v>
      </c>
      <c r="G91" s="16">
        <v>30</v>
      </c>
      <c r="H91" s="16"/>
      <c r="I91" s="8">
        <f t="shared" si="4"/>
        <v>0</v>
      </c>
    </row>
    <row r="92" spans="1:9" x14ac:dyDescent="0.2">
      <c r="A92" s="67" t="s">
        <v>58</v>
      </c>
      <c r="B92" s="73" t="s">
        <v>221</v>
      </c>
      <c r="C92" s="56"/>
      <c r="D92" s="56"/>
      <c r="E92" s="56" t="s">
        <v>94</v>
      </c>
      <c r="F92" s="56"/>
      <c r="G92" s="57">
        <f>G93</f>
        <v>268</v>
      </c>
      <c r="H92" s="57">
        <f>H93</f>
        <v>0</v>
      </c>
      <c r="I92" s="58">
        <f t="shared" si="4"/>
        <v>0</v>
      </c>
    </row>
    <row r="93" spans="1:9" x14ac:dyDescent="0.2">
      <c r="A93" s="52"/>
      <c r="B93" s="37"/>
      <c r="C93" s="7" t="s">
        <v>17</v>
      </c>
      <c r="D93" s="7" t="s">
        <v>18</v>
      </c>
      <c r="E93" s="7" t="s">
        <v>59</v>
      </c>
      <c r="F93" s="7" t="s">
        <v>25</v>
      </c>
      <c r="G93" s="16">
        <v>268</v>
      </c>
      <c r="H93" s="16"/>
      <c r="I93" s="8">
        <f t="shared" si="4"/>
        <v>0</v>
      </c>
    </row>
    <row r="94" spans="1:9" ht="21" x14ac:dyDescent="0.2">
      <c r="A94" s="67" t="s">
        <v>60</v>
      </c>
      <c r="B94" s="73" t="s">
        <v>190</v>
      </c>
      <c r="C94" s="56"/>
      <c r="D94" s="56"/>
      <c r="E94" s="56" t="s">
        <v>95</v>
      </c>
      <c r="F94" s="56"/>
      <c r="G94" s="57">
        <f>G95</f>
        <v>54</v>
      </c>
      <c r="H94" s="57">
        <f>H95</f>
        <v>0</v>
      </c>
      <c r="I94" s="58">
        <f t="shared" si="4"/>
        <v>0</v>
      </c>
    </row>
    <row r="95" spans="1:9" x14ac:dyDescent="0.2">
      <c r="A95" s="44"/>
      <c r="B95" s="37"/>
      <c r="C95" s="7" t="s">
        <v>17</v>
      </c>
      <c r="D95" s="7" t="s">
        <v>31</v>
      </c>
      <c r="E95" s="7" t="s">
        <v>61</v>
      </c>
      <c r="F95" s="7" t="s">
        <v>25</v>
      </c>
      <c r="G95" s="11">
        <v>54</v>
      </c>
      <c r="H95" s="11"/>
      <c r="I95" s="8">
        <f t="shared" si="4"/>
        <v>0</v>
      </c>
    </row>
    <row r="96" spans="1:9" ht="31.5" customHeight="1" x14ac:dyDescent="0.2">
      <c r="A96" s="59" t="s">
        <v>62</v>
      </c>
      <c r="B96" s="64" t="s">
        <v>189</v>
      </c>
      <c r="C96" s="56"/>
      <c r="D96" s="56"/>
      <c r="E96" s="56" t="s">
        <v>96</v>
      </c>
      <c r="F96" s="56"/>
      <c r="G96" s="68">
        <f>SUM(G97:G100)</f>
        <v>96</v>
      </c>
      <c r="H96" s="68">
        <f>SUM(H97:H100)</f>
        <v>55</v>
      </c>
      <c r="I96" s="58">
        <f t="shared" si="4"/>
        <v>0.57291666666666663</v>
      </c>
    </row>
    <row r="97" spans="1:9" x14ac:dyDescent="0.2">
      <c r="A97" s="31"/>
      <c r="B97" s="69"/>
      <c r="C97" s="7" t="s">
        <v>17</v>
      </c>
      <c r="D97" s="7" t="s">
        <v>105</v>
      </c>
      <c r="E97" s="7" t="s">
        <v>64</v>
      </c>
      <c r="F97" s="7" t="s">
        <v>25</v>
      </c>
      <c r="G97" s="16">
        <v>30</v>
      </c>
      <c r="H97" s="11">
        <v>15</v>
      </c>
      <c r="I97" s="8">
        <f t="shared" ref="I97:I99" si="46">H97/G97</f>
        <v>0.5</v>
      </c>
    </row>
    <row r="98" spans="1:9" x14ac:dyDescent="0.2">
      <c r="A98" s="54"/>
      <c r="B98" s="69"/>
      <c r="C98" s="7" t="s">
        <v>17</v>
      </c>
      <c r="D98" s="7" t="s">
        <v>105</v>
      </c>
      <c r="E98" s="7" t="s">
        <v>64</v>
      </c>
      <c r="F98" s="7" t="s">
        <v>24</v>
      </c>
      <c r="G98" s="16">
        <v>6</v>
      </c>
      <c r="H98" s="11"/>
      <c r="I98" s="8">
        <f t="shared" si="46"/>
        <v>0</v>
      </c>
    </row>
    <row r="99" spans="1:9" x14ac:dyDescent="0.2">
      <c r="A99" s="54"/>
      <c r="B99" s="69"/>
      <c r="C99" s="7" t="s">
        <v>17</v>
      </c>
      <c r="D99" s="7" t="s">
        <v>18</v>
      </c>
      <c r="E99" s="7" t="s">
        <v>64</v>
      </c>
      <c r="F99" s="7" t="s">
        <v>25</v>
      </c>
      <c r="G99" s="16">
        <v>30</v>
      </c>
      <c r="H99" s="11">
        <v>30</v>
      </c>
      <c r="I99" s="8">
        <f t="shared" si="46"/>
        <v>1</v>
      </c>
    </row>
    <row r="100" spans="1:9" x14ac:dyDescent="0.2">
      <c r="A100" s="53"/>
      <c r="B100" s="70"/>
      <c r="C100" s="7" t="s">
        <v>17</v>
      </c>
      <c r="D100" s="7" t="s">
        <v>78</v>
      </c>
      <c r="E100" s="7" t="s">
        <v>64</v>
      </c>
      <c r="F100" s="7" t="s">
        <v>25</v>
      </c>
      <c r="G100" s="16">
        <v>30</v>
      </c>
      <c r="H100" s="11">
        <v>10</v>
      </c>
      <c r="I100" s="8">
        <f t="shared" si="4"/>
        <v>0.33333333333333331</v>
      </c>
    </row>
    <row r="101" spans="1:9" ht="31.5" customHeight="1" x14ac:dyDescent="0.2">
      <c r="A101" s="72" t="s">
        <v>63</v>
      </c>
      <c r="B101" s="71" t="s">
        <v>66</v>
      </c>
      <c r="C101" s="56"/>
      <c r="D101" s="56"/>
      <c r="E101" s="56" t="s">
        <v>97</v>
      </c>
      <c r="F101" s="56"/>
      <c r="G101" s="57">
        <f>SUM(G102:G102)</f>
        <v>130</v>
      </c>
      <c r="H101" s="57">
        <f>SUM(H102:H102)</f>
        <v>0</v>
      </c>
      <c r="I101" s="58">
        <f t="shared" si="4"/>
        <v>0</v>
      </c>
    </row>
    <row r="102" spans="1:9" x14ac:dyDescent="0.2">
      <c r="A102" s="52"/>
      <c r="B102" s="63"/>
      <c r="C102" s="7" t="s">
        <v>17</v>
      </c>
      <c r="D102" s="7" t="s">
        <v>18</v>
      </c>
      <c r="E102" s="7" t="s">
        <v>67</v>
      </c>
      <c r="F102" s="7" t="s">
        <v>25</v>
      </c>
      <c r="G102" s="16">
        <v>130</v>
      </c>
      <c r="H102" s="16"/>
      <c r="I102" s="8">
        <f t="shared" si="4"/>
        <v>0</v>
      </c>
    </row>
    <row r="103" spans="1:9" ht="31.5" x14ac:dyDescent="0.2">
      <c r="A103" s="67" t="s">
        <v>65</v>
      </c>
      <c r="B103" s="66" t="s">
        <v>191</v>
      </c>
      <c r="C103" s="56"/>
      <c r="D103" s="56"/>
      <c r="E103" s="56" t="s">
        <v>192</v>
      </c>
      <c r="F103" s="56"/>
      <c r="G103" s="57">
        <f>SUM(G104:G104)</f>
        <v>837.9</v>
      </c>
      <c r="H103" s="57">
        <f>SUM(H104:H104)</f>
        <v>0</v>
      </c>
      <c r="I103" s="58">
        <f t="shared" si="4"/>
        <v>0</v>
      </c>
    </row>
    <row r="104" spans="1:9" ht="33.75" x14ac:dyDescent="0.2">
      <c r="A104" s="33" t="s">
        <v>292</v>
      </c>
      <c r="B104" s="28" t="s">
        <v>291</v>
      </c>
      <c r="C104" s="7" t="s">
        <v>17</v>
      </c>
      <c r="D104" s="7" t="s">
        <v>23</v>
      </c>
      <c r="E104" s="7" t="s">
        <v>193</v>
      </c>
      <c r="F104" s="7" t="s">
        <v>25</v>
      </c>
      <c r="G104" s="16">
        <v>837.9</v>
      </c>
      <c r="H104" s="11"/>
      <c r="I104" s="8">
        <f t="shared" si="4"/>
        <v>0</v>
      </c>
    </row>
    <row r="105" spans="1:9" ht="31.5" customHeight="1" x14ac:dyDescent="0.2">
      <c r="A105" s="59" t="s">
        <v>68</v>
      </c>
      <c r="B105" s="64" t="s">
        <v>194</v>
      </c>
      <c r="C105" s="56"/>
      <c r="D105" s="56"/>
      <c r="E105" s="56" t="s">
        <v>91</v>
      </c>
      <c r="F105" s="56"/>
      <c r="G105" s="57">
        <f>G106</f>
        <v>1050</v>
      </c>
      <c r="H105" s="57">
        <f>H106</f>
        <v>0</v>
      </c>
      <c r="I105" s="58">
        <f t="shared" si="4"/>
        <v>0</v>
      </c>
    </row>
    <row r="106" spans="1:9" x14ac:dyDescent="0.2">
      <c r="A106" s="53"/>
      <c r="B106" s="63"/>
      <c r="C106" s="7" t="s">
        <v>17</v>
      </c>
      <c r="D106" s="7" t="s">
        <v>22</v>
      </c>
      <c r="E106" s="7" t="s">
        <v>71</v>
      </c>
      <c r="F106" s="7" t="s">
        <v>25</v>
      </c>
      <c r="G106" s="16">
        <v>1050</v>
      </c>
      <c r="H106" s="16"/>
      <c r="I106" s="8">
        <f t="shared" si="4"/>
        <v>0</v>
      </c>
    </row>
    <row r="107" spans="1:9" x14ac:dyDescent="0.2">
      <c r="A107" s="59" t="s">
        <v>69</v>
      </c>
      <c r="B107" s="66" t="s">
        <v>228</v>
      </c>
      <c r="C107" s="56"/>
      <c r="D107" s="56"/>
      <c r="E107" s="56" t="s">
        <v>229</v>
      </c>
      <c r="F107" s="56"/>
      <c r="G107" s="57">
        <f>SUM(G108:G108)</f>
        <v>205.9</v>
      </c>
      <c r="H107" s="57">
        <f>SUM(H108:H108)</f>
        <v>205.9</v>
      </c>
      <c r="I107" s="58">
        <f t="shared" ref="I107" si="47">H107/G107</f>
        <v>1</v>
      </c>
    </row>
    <row r="108" spans="1:9" ht="45" x14ac:dyDescent="0.2">
      <c r="A108" s="40" t="s">
        <v>293</v>
      </c>
      <c r="B108" s="29" t="s">
        <v>294</v>
      </c>
      <c r="C108" s="7" t="s">
        <v>17</v>
      </c>
      <c r="D108" s="7" t="s">
        <v>230</v>
      </c>
      <c r="E108" s="7" t="s">
        <v>231</v>
      </c>
      <c r="F108" s="7" t="s">
        <v>25</v>
      </c>
      <c r="G108" s="16">
        <v>205.9</v>
      </c>
      <c r="H108" s="11">
        <v>205.9</v>
      </c>
      <c r="I108" s="8">
        <f t="shared" ref="I108" si="48">H108/G108</f>
        <v>1</v>
      </c>
    </row>
    <row r="109" spans="1:9" ht="21" x14ac:dyDescent="0.2">
      <c r="A109" s="59" t="s">
        <v>72</v>
      </c>
      <c r="B109" s="64" t="s">
        <v>195</v>
      </c>
      <c r="C109" s="56"/>
      <c r="D109" s="56"/>
      <c r="E109" s="56" t="s">
        <v>90</v>
      </c>
      <c r="F109" s="56"/>
      <c r="G109" s="57">
        <f>SUM(G110:G114)</f>
        <v>20850.099999999999</v>
      </c>
      <c r="H109" s="57">
        <f>SUM(H110:H114)</f>
        <v>656</v>
      </c>
      <c r="I109" s="58">
        <f t="shared" si="4"/>
        <v>3.1462678836072733E-2</v>
      </c>
    </row>
    <row r="110" spans="1:9" ht="33.75" x14ac:dyDescent="0.2">
      <c r="A110" s="40" t="s">
        <v>297</v>
      </c>
      <c r="B110" s="30" t="s">
        <v>295</v>
      </c>
      <c r="C110" s="7" t="s">
        <v>17</v>
      </c>
      <c r="D110" s="7" t="s">
        <v>75</v>
      </c>
      <c r="E110" s="7" t="s">
        <v>233</v>
      </c>
      <c r="F110" s="7" t="s">
        <v>74</v>
      </c>
      <c r="G110" s="16">
        <v>694.1</v>
      </c>
      <c r="H110" s="16">
        <v>656</v>
      </c>
      <c r="I110" s="8">
        <f t="shared" si="4"/>
        <v>0.94510877395188009</v>
      </c>
    </row>
    <row r="111" spans="1:9" ht="21" customHeight="1" x14ac:dyDescent="0.2">
      <c r="A111" s="92" t="s">
        <v>298</v>
      </c>
      <c r="B111" s="78" t="s">
        <v>296</v>
      </c>
      <c r="C111" s="7" t="s">
        <v>17</v>
      </c>
      <c r="D111" s="7" t="s">
        <v>28</v>
      </c>
      <c r="E111" s="7" t="s">
        <v>234</v>
      </c>
      <c r="F111" s="7" t="s">
        <v>25</v>
      </c>
      <c r="G111" s="16">
        <v>8208.5</v>
      </c>
      <c r="H111" s="16">
        <v>0</v>
      </c>
      <c r="I111" s="8">
        <f t="shared" ref="I111" si="49">H111/G111</f>
        <v>0</v>
      </c>
    </row>
    <row r="112" spans="1:9" ht="21" customHeight="1" x14ac:dyDescent="0.2">
      <c r="A112" s="92"/>
      <c r="B112" s="78"/>
      <c r="C112" s="7" t="s">
        <v>17</v>
      </c>
      <c r="D112" s="7" t="s">
        <v>22</v>
      </c>
      <c r="E112" s="7" t="s">
        <v>234</v>
      </c>
      <c r="F112" s="7" t="s">
        <v>25</v>
      </c>
      <c r="G112" s="16">
        <v>3397.5</v>
      </c>
      <c r="H112" s="16">
        <v>0</v>
      </c>
      <c r="I112" s="8">
        <f t="shared" ref="I112" si="50">H112/G112</f>
        <v>0</v>
      </c>
    </row>
    <row r="113" spans="1:9" ht="21" customHeight="1" x14ac:dyDescent="0.2">
      <c r="A113" s="92"/>
      <c r="B113" s="78"/>
      <c r="C113" s="7" t="s">
        <v>17</v>
      </c>
      <c r="D113" s="7" t="s">
        <v>235</v>
      </c>
      <c r="E113" s="7" t="s">
        <v>234</v>
      </c>
      <c r="F113" s="7" t="s">
        <v>25</v>
      </c>
      <c r="G113" s="16">
        <v>2550</v>
      </c>
      <c r="H113" s="16">
        <v>0</v>
      </c>
      <c r="I113" s="8">
        <f t="shared" ref="I113" si="51">H113/G113</f>
        <v>0</v>
      </c>
    </row>
    <row r="114" spans="1:9" x14ac:dyDescent="0.2">
      <c r="A114" s="93"/>
      <c r="B114" s="79"/>
      <c r="C114" s="7" t="s">
        <v>17</v>
      </c>
      <c r="D114" s="7" t="s">
        <v>140</v>
      </c>
      <c r="E114" s="7" t="s">
        <v>220</v>
      </c>
      <c r="F114" s="7" t="s">
        <v>56</v>
      </c>
      <c r="G114" s="16">
        <v>6000</v>
      </c>
      <c r="H114" s="16">
        <v>0</v>
      </c>
      <c r="I114" s="8">
        <f t="shared" si="4"/>
        <v>0</v>
      </c>
    </row>
    <row r="115" spans="1:9" ht="31.5" customHeight="1" x14ac:dyDescent="0.2">
      <c r="A115" s="59" t="s">
        <v>73</v>
      </c>
      <c r="B115" s="64" t="s">
        <v>76</v>
      </c>
      <c r="C115" s="56"/>
      <c r="D115" s="56"/>
      <c r="E115" s="56" t="s">
        <v>98</v>
      </c>
      <c r="F115" s="56"/>
      <c r="G115" s="57">
        <f>SUM(G116:G116)</f>
        <v>262</v>
      </c>
      <c r="H115" s="57">
        <f>SUM(H116:H116)</f>
        <v>141</v>
      </c>
      <c r="I115" s="58">
        <f t="shared" si="4"/>
        <v>0.53816793893129766</v>
      </c>
    </row>
    <row r="116" spans="1:9" x14ac:dyDescent="0.2">
      <c r="A116" s="54"/>
      <c r="B116" s="63"/>
      <c r="C116" s="7" t="s">
        <v>17</v>
      </c>
      <c r="D116" s="7" t="s">
        <v>78</v>
      </c>
      <c r="E116" s="7" t="s">
        <v>79</v>
      </c>
      <c r="F116" s="7" t="s">
        <v>25</v>
      </c>
      <c r="G116" s="11">
        <v>262</v>
      </c>
      <c r="H116" s="11">
        <v>141</v>
      </c>
      <c r="I116" s="8">
        <f t="shared" ref="I116" si="52">H116/G116</f>
        <v>0.53816793893129766</v>
      </c>
    </row>
    <row r="117" spans="1:9" x14ac:dyDescent="0.2">
      <c r="A117" s="59" t="s">
        <v>77</v>
      </c>
      <c r="B117" s="65" t="s">
        <v>196</v>
      </c>
      <c r="C117" s="56"/>
      <c r="D117" s="56"/>
      <c r="E117" s="56" t="s">
        <v>89</v>
      </c>
      <c r="F117" s="56"/>
      <c r="G117" s="57">
        <f>G118</f>
        <v>230</v>
      </c>
      <c r="H117" s="57">
        <f>H118</f>
        <v>0</v>
      </c>
      <c r="I117" s="58">
        <f t="shared" si="4"/>
        <v>0</v>
      </c>
    </row>
    <row r="118" spans="1:9" ht="22.5" x14ac:dyDescent="0.2">
      <c r="A118" s="40" t="s">
        <v>302</v>
      </c>
      <c r="B118" s="32" t="s">
        <v>299</v>
      </c>
      <c r="C118" s="7" t="s">
        <v>17</v>
      </c>
      <c r="D118" s="7" t="s">
        <v>81</v>
      </c>
      <c r="E118" s="7" t="s">
        <v>82</v>
      </c>
      <c r="F118" s="7" t="s">
        <v>83</v>
      </c>
      <c r="G118" s="16">
        <v>230</v>
      </c>
      <c r="H118" s="16"/>
      <c r="I118" s="8">
        <f t="shared" ref="I118" si="53">H118/G118</f>
        <v>0</v>
      </c>
    </row>
    <row r="119" spans="1:9" ht="31.5" x14ac:dyDescent="0.2">
      <c r="A119" s="59" t="s">
        <v>80</v>
      </c>
      <c r="B119" s="60" t="s">
        <v>197</v>
      </c>
      <c r="C119" s="56"/>
      <c r="D119" s="56"/>
      <c r="E119" s="56" t="s">
        <v>88</v>
      </c>
      <c r="F119" s="56"/>
      <c r="G119" s="57">
        <f>SUM(G120:G120)</f>
        <v>10346</v>
      </c>
      <c r="H119" s="57">
        <f>SUM(H120:H120)</f>
        <v>346</v>
      </c>
      <c r="I119" s="58">
        <f t="shared" ref="I119:I192" si="54">H119/G119</f>
        <v>3.3442876473999614E-2</v>
      </c>
    </row>
    <row r="120" spans="1:9" ht="22.5" x14ac:dyDescent="0.2">
      <c r="A120" s="40" t="s">
        <v>301</v>
      </c>
      <c r="B120" s="36" t="s">
        <v>300</v>
      </c>
      <c r="C120" s="7" t="s">
        <v>17</v>
      </c>
      <c r="D120" s="7" t="s">
        <v>85</v>
      </c>
      <c r="E120" s="7" t="s">
        <v>86</v>
      </c>
      <c r="F120" s="7" t="s">
        <v>25</v>
      </c>
      <c r="G120" s="16">
        <v>10346</v>
      </c>
      <c r="H120" s="16">
        <v>346</v>
      </c>
      <c r="I120" s="8">
        <f t="shared" si="54"/>
        <v>3.3442876473999614E-2</v>
      </c>
    </row>
    <row r="121" spans="1:9" ht="21" x14ac:dyDescent="0.2">
      <c r="A121" s="59" t="s">
        <v>84</v>
      </c>
      <c r="B121" s="60" t="s">
        <v>144</v>
      </c>
      <c r="C121" s="62"/>
      <c r="D121" s="62"/>
      <c r="E121" s="56" t="s">
        <v>100</v>
      </c>
      <c r="F121" s="62"/>
      <c r="G121" s="57">
        <f>SUM(G122:G131)</f>
        <v>37973.699999999997</v>
      </c>
      <c r="H121" s="57">
        <f>SUM(H122:H131)</f>
        <v>8846.6</v>
      </c>
      <c r="I121" s="58">
        <f t="shared" si="54"/>
        <v>0.23296650049902962</v>
      </c>
    </row>
    <row r="122" spans="1:9" ht="12.75" customHeight="1" x14ac:dyDescent="0.2">
      <c r="A122" s="92" t="s">
        <v>304</v>
      </c>
      <c r="B122" s="80" t="s">
        <v>303</v>
      </c>
      <c r="C122" s="7" t="s">
        <v>17</v>
      </c>
      <c r="D122" s="7" t="s">
        <v>29</v>
      </c>
      <c r="E122" s="7" t="s">
        <v>99</v>
      </c>
      <c r="F122" s="7" t="s">
        <v>26</v>
      </c>
      <c r="G122" s="16">
        <v>8615</v>
      </c>
      <c r="H122" s="16">
        <v>1777.1</v>
      </c>
      <c r="I122" s="8">
        <f t="shared" si="54"/>
        <v>0.20627974463145676</v>
      </c>
    </row>
    <row r="123" spans="1:9" x14ac:dyDescent="0.2">
      <c r="A123" s="92"/>
      <c r="B123" s="81"/>
      <c r="C123" s="7" t="s">
        <v>17</v>
      </c>
      <c r="D123" s="7" t="s">
        <v>29</v>
      </c>
      <c r="E123" s="7" t="s">
        <v>101</v>
      </c>
      <c r="F123" s="7" t="s">
        <v>26</v>
      </c>
      <c r="G123" s="16">
        <v>5542</v>
      </c>
      <c r="H123" s="16">
        <v>1441.5</v>
      </c>
      <c r="I123" s="8">
        <f t="shared" si="54"/>
        <v>0.26010465535907612</v>
      </c>
    </row>
    <row r="124" spans="1:9" x14ac:dyDescent="0.2">
      <c r="A124" s="92"/>
      <c r="B124" s="81"/>
      <c r="C124" s="7" t="s">
        <v>17</v>
      </c>
      <c r="D124" s="7" t="s">
        <v>29</v>
      </c>
      <c r="E124" s="7" t="s">
        <v>99</v>
      </c>
      <c r="F124" s="7" t="s">
        <v>25</v>
      </c>
      <c r="G124" s="16">
        <v>736.6</v>
      </c>
      <c r="H124" s="16">
        <v>141.30000000000001</v>
      </c>
      <c r="I124" s="8">
        <f t="shared" si="54"/>
        <v>0.19182731468911215</v>
      </c>
    </row>
    <row r="125" spans="1:9" x14ac:dyDescent="0.2">
      <c r="A125" s="92"/>
      <c r="B125" s="81"/>
      <c r="C125" s="7" t="s">
        <v>17</v>
      </c>
      <c r="D125" s="7" t="s">
        <v>29</v>
      </c>
      <c r="E125" s="7" t="s">
        <v>99</v>
      </c>
      <c r="F125" s="7" t="s">
        <v>24</v>
      </c>
      <c r="G125" s="16">
        <v>11</v>
      </c>
      <c r="H125" s="16">
        <v>2.2000000000000002</v>
      </c>
      <c r="I125" s="8">
        <f t="shared" ref="I125" si="55">H125/G125</f>
        <v>0.2</v>
      </c>
    </row>
    <row r="126" spans="1:9" x14ac:dyDescent="0.2">
      <c r="A126" s="92"/>
      <c r="B126" s="81"/>
      <c r="C126" s="7" t="s">
        <v>17</v>
      </c>
      <c r="D126" s="7" t="s">
        <v>31</v>
      </c>
      <c r="E126" s="7" t="s">
        <v>141</v>
      </c>
      <c r="F126" s="7" t="s">
        <v>25</v>
      </c>
      <c r="G126" s="16">
        <v>45</v>
      </c>
      <c r="H126" s="16">
        <v>26.7</v>
      </c>
      <c r="I126" s="8">
        <f t="shared" si="54"/>
        <v>0.59333333333333327</v>
      </c>
    </row>
    <row r="127" spans="1:9" x14ac:dyDescent="0.2">
      <c r="A127" s="92"/>
      <c r="B127" s="81"/>
      <c r="C127" s="7" t="s">
        <v>17</v>
      </c>
      <c r="D127" s="7" t="s">
        <v>102</v>
      </c>
      <c r="E127" s="7" t="s">
        <v>99</v>
      </c>
      <c r="F127" s="7" t="s">
        <v>26</v>
      </c>
      <c r="G127" s="16">
        <v>13749.9</v>
      </c>
      <c r="H127" s="16">
        <v>2852.6</v>
      </c>
      <c r="I127" s="8">
        <f t="shared" si="54"/>
        <v>0.20746332700601458</v>
      </c>
    </row>
    <row r="128" spans="1:9" x14ac:dyDescent="0.2">
      <c r="A128" s="92"/>
      <c r="B128" s="81"/>
      <c r="C128" s="7" t="s">
        <v>17</v>
      </c>
      <c r="D128" s="7" t="s">
        <v>102</v>
      </c>
      <c r="E128" s="7" t="s">
        <v>101</v>
      </c>
      <c r="F128" s="7" t="s">
        <v>26</v>
      </c>
      <c r="G128" s="16">
        <v>7593</v>
      </c>
      <c r="H128" s="16">
        <v>1928.8</v>
      </c>
      <c r="I128" s="8">
        <f t="shared" si="54"/>
        <v>0.25402344264454102</v>
      </c>
    </row>
    <row r="129" spans="1:9" x14ac:dyDescent="0.2">
      <c r="A129" s="92"/>
      <c r="B129" s="81"/>
      <c r="C129" s="7" t="s">
        <v>17</v>
      </c>
      <c r="D129" s="7" t="s">
        <v>102</v>
      </c>
      <c r="E129" s="7" t="s">
        <v>99</v>
      </c>
      <c r="F129" s="7" t="s">
        <v>25</v>
      </c>
      <c r="G129" s="16">
        <v>1599</v>
      </c>
      <c r="H129" s="16">
        <v>676.4</v>
      </c>
      <c r="I129" s="8">
        <f t="shared" si="54"/>
        <v>0.42301438398999375</v>
      </c>
    </row>
    <row r="130" spans="1:9" x14ac:dyDescent="0.2">
      <c r="A130" s="92"/>
      <c r="B130" s="81"/>
      <c r="C130" s="7" t="s">
        <v>17</v>
      </c>
      <c r="D130" s="7" t="s">
        <v>102</v>
      </c>
      <c r="E130" s="7" t="s">
        <v>99</v>
      </c>
      <c r="F130" s="7" t="s">
        <v>24</v>
      </c>
      <c r="G130" s="16">
        <v>1.6</v>
      </c>
      <c r="H130" s="16"/>
      <c r="I130" s="8">
        <f t="shared" si="54"/>
        <v>0</v>
      </c>
    </row>
    <row r="131" spans="1:9" x14ac:dyDescent="0.2">
      <c r="A131" s="93"/>
      <c r="B131" s="82"/>
      <c r="C131" s="7" t="s">
        <v>17</v>
      </c>
      <c r="D131" s="7" t="s">
        <v>102</v>
      </c>
      <c r="E131" s="7" t="s">
        <v>103</v>
      </c>
      <c r="F131" s="7" t="s">
        <v>25</v>
      </c>
      <c r="G131" s="16">
        <v>80.599999999999994</v>
      </c>
      <c r="H131" s="11"/>
      <c r="I131" s="8">
        <f t="shared" si="54"/>
        <v>0</v>
      </c>
    </row>
    <row r="132" spans="1:9" ht="31.5" x14ac:dyDescent="0.2">
      <c r="A132" s="59" t="s">
        <v>87</v>
      </c>
      <c r="B132" s="60" t="s">
        <v>145</v>
      </c>
      <c r="C132" s="56"/>
      <c r="D132" s="56"/>
      <c r="E132" s="56" t="s">
        <v>107</v>
      </c>
      <c r="F132" s="56"/>
      <c r="G132" s="57">
        <f>G133</f>
        <v>300</v>
      </c>
      <c r="H132" s="57">
        <f>H133</f>
        <v>0</v>
      </c>
      <c r="I132" s="58">
        <f t="shared" si="54"/>
        <v>0</v>
      </c>
    </row>
    <row r="133" spans="1:9" x14ac:dyDescent="0.2">
      <c r="A133" s="53"/>
      <c r="B133" s="36"/>
      <c r="C133" s="7" t="s">
        <v>17</v>
      </c>
      <c r="D133" s="7" t="s">
        <v>105</v>
      </c>
      <c r="E133" s="7" t="s">
        <v>198</v>
      </c>
      <c r="F133" s="7" t="s">
        <v>25</v>
      </c>
      <c r="G133" s="16">
        <v>300</v>
      </c>
      <c r="H133" s="16"/>
      <c r="I133" s="8">
        <f t="shared" si="54"/>
        <v>0</v>
      </c>
    </row>
    <row r="134" spans="1:9" ht="15.75" customHeight="1" x14ac:dyDescent="0.2">
      <c r="A134" s="59" t="s">
        <v>104</v>
      </c>
      <c r="B134" s="60" t="s">
        <v>109</v>
      </c>
      <c r="C134" s="56"/>
      <c r="D134" s="56"/>
      <c r="E134" s="56" t="s">
        <v>110</v>
      </c>
      <c r="F134" s="56"/>
      <c r="G134" s="57">
        <f>SUM(G135:G178)</f>
        <v>105807.70000000006</v>
      </c>
      <c r="H134" s="57">
        <f>SUM(H135:H178)</f>
        <v>26342.399999999998</v>
      </c>
      <c r="I134" s="58">
        <f t="shared" si="54"/>
        <v>0.24896486739622906</v>
      </c>
    </row>
    <row r="135" spans="1:9" ht="12.75" customHeight="1" x14ac:dyDescent="0.2">
      <c r="A135" s="92" t="s">
        <v>307</v>
      </c>
      <c r="B135" s="77" t="s">
        <v>305</v>
      </c>
      <c r="C135" s="7" t="s">
        <v>17</v>
      </c>
      <c r="D135" s="7" t="s">
        <v>111</v>
      </c>
      <c r="E135" s="7" t="s">
        <v>112</v>
      </c>
      <c r="F135" s="7" t="s">
        <v>26</v>
      </c>
      <c r="G135" s="16">
        <v>1815.8</v>
      </c>
      <c r="H135" s="16">
        <v>1014.2</v>
      </c>
      <c r="I135" s="8">
        <f t="shared" si="54"/>
        <v>0.55854168961339357</v>
      </c>
    </row>
    <row r="136" spans="1:9" x14ac:dyDescent="0.2">
      <c r="A136" s="92"/>
      <c r="B136" s="79"/>
      <c r="C136" s="7" t="s">
        <v>17</v>
      </c>
      <c r="D136" s="7" t="s">
        <v>111</v>
      </c>
      <c r="E136" s="7" t="s">
        <v>113</v>
      </c>
      <c r="F136" s="7" t="s">
        <v>26</v>
      </c>
      <c r="G136" s="16">
        <v>1303</v>
      </c>
      <c r="H136" s="16">
        <v>218.6</v>
      </c>
      <c r="I136" s="8">
        <f t="shared" si="54"/>
        <v>0.16776669224865695</v>
      </c>
    </row>
    <row r="137" spans="1:9" ht="12.75" customHeight="1" x14ac:dyDescent="0.2">
      <c r="A137" s="92" t="s">
        <v>308</v>
      </c>
      <c r="B137" s="77" t="s">
        <v>306</v>
      </c>
      <c r="C137" s="7" t="s">
        <v>17</v>
      </c>
      <c r="D137" s="7" t="s">
        <v>114</v>
      </c>
      <c r="E137" s="7" t="s">
        <v>115</v>
      </c>
      <c r="F137" s="7" t="s">
        <v>26</v>
      </c>
      <c r="G137" s="16">
        <v>32073</v>
      </c>
      <c r="H137" s="16">
        <v>7223.5</v>
      </c>
      <c r="I137" s="8">
        <f t="shared" si="54"/>
        <v>0.22522059052785831</v>
      </c>
    </row>
    <row r="138" spans="1:9" x14ac:dyDescent="0.2">
      <c r="A138" s="92"/>
      <c r="B138" s="78"/>
      <c r="C138" s="7" t="s">
        <v>17</v>
      </c>
      <c r="D138" s="7" t="s">
        <v>114</v>
      </c>
      <c r="E138" s="7" t="s">
        <v>116</v>
      </c>
      <c r="F138" s="7" t="s">
        <v>26</v>
      </c>
      <c r="G138" s="16">
        <v>20562</v>
      </c>
      <c r="H138" s="16">
        <v>4305.1000000000004</v>
      </c>
      <c r="I138" s="8">
        <f t="shared" si="54"/>
        <v>0.20937165645365238</v>
      </c>
    </row>
    <row r="139" spans="1:9" x14ac:dyDescent="0.2">
      <c r="A139" s="92"/>
      <c r="B139" s="78"/>
      <c r="C139" s="7" t="s">
        <v>17</v>
      </c>
      <c r="D139" s="7" t="s">
        <v>114</v>
      </c>
      <c r="E139" s="7" t="s">
        <v>115</v>
      </c>
      <c r="F139" s="7" t="s">
        <v>25</v>
      </c>
      <c r="G139" s="16">
        <v>7652.3</v>
      </c>
      <c r="H139" s="16">
        <v>2351.9</v>
      </c>
      <c r="I139" s="8">
        <f t="shared" si="54"/>
        <v>0.30734550396612781</v>
      </c>
    </row>
    <row r="140" spans="1:9" x14ac:dyDescent="0.2">
      <c r="A140" s="92"/>
      <c r="B140" s="78"/>
      <c r="C140" s="7" t="s">
        <v>17</v>
      </c>
      <c r="D140" s="7" t="s">
        <v>114</v>
      </c>
      <c r="E140" s="7" t="s">
        <v>115</v>
      </c>
      <c r="F140" s="7" t="s">
        <v>24</v>
      </c>
      <c r="G140" s="16">
        <v>117</v>
      </c>
      <c r="H140" s="16">
        <v>51.2</v>
      </c>
      <c r="I140" s="8">
        <f t="shared" si="54"/>
        <v>0.43760683760683761</v>
      </c>
    </row>
    <row r="141" spans="1:9" x14ac:dyDescent="0.2">
      <c r="A141" s="92"/>
      <c r="B141" s="78"/>
      <c r="C141" s="7" t="s">
        <v>17</v>
      </c>
      <c r="D141" s="7" t="s">
        <v>143</v>
      </c>
      <c r="E141" s="7" t="s">
        <v>115</v>
      </c>
      <c r="F141" s="7" t="s">
        <v>25</v>
      </c>
      <c r="G141" s="16">
        <v>130</v>
      </c>
      <c r="H141" s="16"/>
      <c r="I141" s="8">
        <f t="shared" ref="I141:I142" si="56">H141/G141</f>
        <v>0</v>
      </c>
    </row>
    <row r="142" spans="1:9" x14ac:dyDescent="0.2">
      <c r="A142" s="92"/>
      <c r="B142" s="78"/>
      <c r="C142" s="7" t="s">
        <v>17</v>
      </c>
      <c r="D142" s="7" t="s">
        <v>105</v>
      </c>
      <c r="E142" s="7" t="s">
        <v>115</v>
      </c>
      <c r="F142" s="7" t="s">
        <v>25</v>
      </c>
      <c r="G142" s="16">
        <v>248.1</v>
      </c>
      <c r="H142" s="16">
        <v>0</v>
      </c>
      <c r="I142" s="8">
        <f t="shared" si="56"/>
        <v>0</v>
      </c>
    </row>
    <row r="143" spans="1:9" x14ac:dyDescent="0.2">
      <c r="A143" s="92"/>
      <c r="B143" s="78"/>
      <c r="C143" s="7" t="s">
        <v>17</v>
      </c>
      <c r="D143" s="7" t="s">
        <v>31</v>
      </c>
      <c r="E143" s="7" t="s">
        <v>115</v>
      </c>
      <c r="F143" s="7" t="s">
        <v>25</v>
      </c>
      <c r="G143" s="16">
        <v>100</v>
      </c>
      <c r="H143" s="16">
        <v>54.1</v>
      </c>
      <c r="I143" s="8">
        <f t="shared" si="54"/>
        <v>0.54100000000000004</v>
      </c>
    </row>
    <row r="144" spans="1:9" x14ac:dyDescent="0.2">
      <c r="A144" s="92"/>
      <c r="B144" s="79"/>
      <c r="C144" s="7" t="s">
        <v>17</v>
      </c>
      <c r="D144" s="7" t="s">
        <v>137</v>
      </c>
      <c r="E144" s="7" t="s">
        <v>115</v>
      </c>
      <c r="F144" s="7" t="s">
        <v>25</v>
      </c>
      <c r="G144" s="16">
        <v>208</v>
      </c>
      <c r="H144" s="16">
        <v>208</v>
      </c>
      <c r="I144" s="8">
        <f t="shared" ref="I144" si="57">H144/G144</f>
        <v>1</v>
      </c>
    </row>
    <row r="145" spans="1:9" ht="12.75" customHeight="1" x14ac:dyDescent="0.2">
      <c r="A145" s="92" t="s">
        <v>310</v>
      </c>
      <c r="B145" s="77" t="s">
        <v>309</v>
      </c>
      <c r="C145" s="7" t="s">
        <v>17</v>
      </c>
      <c r="D145" s="7" t="s">
        <v>105</v>
      </c>
      <c r="E145" s="7" t="s">
        <v>117</v>
      </c>
      <c r="F145" s="7" t="s">
        <v>26</v>
      </c>
      <c r="G145" s="16">
        <v>2666.5</v>
      </c>
      <c r="H145" s="16">
        <v>573.4</v>
      </c>
      <c r="I145" s="8">
        <f t="shared" si="54"/>
        <v>0.21503843990249391</v>
      </c>
    </row>
    <row r="146" spans="1:9" x14ac:dyDescent="0.2">
      <c r="A146" s="92"/>
      <c r="B146" s="78"/>
      <c r="C146" s="7" t="s">
        <v>17</v>
      </c>
      <c r="D146" s="7" t="s">
        <v>105</v>
      </c>
      <c r="E146" s="7" t="s">
        <v>118</v>
      </c>
      <c r="F146" s="7" t="s">
        <v>26</v>
      </c>
      <c r="G146" s="16">
        <v>1869</v>
      </c>
      <c r="H146" s="16">
        <v>268.60000000000002</v>
      </c>
      <c r="I146" s="8">
        <f t="shared" si="54"/>
        <v>0.14371321562332801</v>
      </c>
    </row>
    <row r="147" spans="1:9" x14ac:dyDescent="0.2">
      <c r="A147" s="92"/>
      <c r="B147" s="78"/>
      <c r="C147" s="7" t="s">
        <v>17</v>
      </c>
      <c r="D147" s="7" t="s">
        <v>105</v>
      </c>
      <c r="E147" s="7" t="s">
        <v>117</v>
      </c>
      <c r="F147" s="7" t="s">
        <v>25</v>
      </c>
      <c r="G147" s="16">
        <v>1217.8</v>
      </c>
      <c r="H147" s="16">
        <v>277.3</v>
      </c>
      <c r="I147" s="8">
        <f t="shared" si="54"/>
        <v>0.2277056988011168</v>
      </c>
    </row>
    <row r="148" spans="1:9" x14ac:dyDescent="0.2">
      <c r="A148" s="92"/>
      <c r="B148" s="78"/>
      <c r="C148" s="7" t="s">
        <v>17</v>
      </c>
      <c r="D148" s="7" t="s">
        <v>105</v>
      </c>
      <c r="E148" s="7" t="s">
        <v>117</v>
      </c>
      <c r="F148" s="7" t="s">
        <v>24</v>
      </c>
      <c r="G148" s="16">
        <v>625</v>
      </c>
      <c r="H148" s="16">
        <v>275.39999999999998</v>
      </c>
      <c r="I148" s="8">
        <f t="shared" ref="I148" si="58">H148/G148</f>
        <v>0.44063999999999998</v>
      </c>
    </row>
    <row r="149" spans="1:9" x14ac:dyDescent="0.2">
      <c r="A149" s="92"/>
      <c r="B149" s="79"/>
      <c r="C149" s="7" t="s">
        <v>17</v>
      </c>
      <c r="D149" s="7" t="s">
        <v>31</v>
      </c>
      <c r="E149" s="7" t="s">
        <v>117</v>
      </c>
      <c r="F149" s="7" t="s">
        <v>25</v>
      </c>
      <c r="G149" s="16">
        <v>10</v>
      </c>
      <c r="H149" s="16"/>
      <c r="I149" s="8">
        <f t="shared" si="54"/>
        <v>0</v>
      </c>
    </row>
    <row r="150" spans="1:9" ht="12.75" customHeight="1" x14ac:dyDescent="0.2">
      <c r="A150" s="92" t="s">
        <v>311</v>
      </c>
      <c r="B150" s="77" t="s">
        <v>312</v>
      </c>
      <c r="C150" s="7" t="s">
        <v>17</v>
      </c>
      <c r="D150" s="7" t="s">
        <v>105</v>
      </c>
      <c r="E150" s="7" t="s">
        <v>199</v>
      </c>
      <c r="F150" s="7" t="s">
        <v>25</v>
      </c>
      <c r="G150" s="16">
        <v>75</v>
      </c>
      <c r="H150" s="16">
        <v>3</v>
      </c>
      <c r="I150" s="8">
        <f t="shared" si="54"/>
        <v>0.04</v>
      </c>
    </row>
    <row r="151" spans="1:9" x14ac:dyDescent="0.2">
      <c r="A151" s="92"/>
      <c r="B151" s="79"/>
      <c r="C151" s="7" t="s">
        <v>17</v>
      </c>
      <c r="D151" s="7" t="s">
        <v>23</v>
      </c>
      <c r="E151" s="7" t="s">
        <v>199</v>
      </c>
      <c r="F151" s="7" t="s">
        <v>25</v>
      </c>
      <c r="G151" s="16">
        <v>125</v>
      </c>
      <c r="H151" s="16">
        <v>73</v>
      </c>
      <c r="I151" s="8">
        <f t="shared" si="54"/>
        <v>0.58399999999999996</v>
      </c>
    </row>
    <row r="152" spans="1:9" ht="12.75" customHeight="1" x14ac:dyDescent="0.2">
      <c r="A152" s="92" t="s">
        <v>313</v>
      </c>
      <c r="B152" s="77" t="s">
        <v>314</v>
      </c>
      <c r="C152" s="7" t="s">
        <v>17</v>
      </c>
      <c r="D152" s="7" t="s">
        <v>119</v>
      </c>
      <c r="E152" s="7" t="s">
        <v>139</v>
      </c>
      <c r="F152" s="7" t="s">
        <v>25</v>
      </c>
      <c r="G152" s="16">
        <v>480</v>
      </c>
      <c r="H152" s="16">
        <v>240</v>
      </c>
      <c r="I152" s="8">
        <f t="shared" si="54"/>
        <v>0.5</v>
      </c>
    </row>
    <row r="153" spans="1:9" x14ac:dyDescent="0.2">
      <c r="A153" s="92"/>
      <c r="B153" s="78"/>
      <c r="C153" s="7" t="s">
        <v>17</v>
      </c>
      <c r="D153" s="7" t="s">
        <v>75</v>
      </c>
      <c r="E153" s="7" t="s">
        <v>139</v>
      </c>
      <c r="F153" s="7" t="s">
        <v>25</v>
      </c>
      <c r="G153" s="16">
        <v>101.8</v>
      </c>
      <c r="H153" s="16">
        <v>85.3</v>
      </c>
      <c r="I153" s="8">
        <f t="shared" si="54"/>
        <v>0.83791748526522591</v>
      </c>
    </row>
    <row r="154" spans="1:9" x14ac:dyDescent="0.2">
      <c r="A154" s="92"/>
      <c r="B154" s="79"/>
      <c r="C154" s="7" t="s">
        <v>17</v>
      </c>
      <c r="D154" s="7" t="s">
        <v>70</v>
      </c>
      <c r="E154" s="7" t="s">
        <v>120</v>
      </c>
      <c r="F154" s="7" t="s">
        <v>25</v>
      </c>
      <c r="G154" s="16">
        <v>413.2</v>
      </c>
      <c r="H154" s="11"/>
      <c r="I154" s="8">
        <f t="shared" si="54"/>
        <v>0</v>
      </c>
    </row>
    <row r="155" spans="1:9" ht="12.75" customHeight="1" x14ac:dyDescent="0.2">
      <c r="A155" s="92" t="s">
        <v>315</v>
      </c>
      <c r="B155" s="77" t="s">
        <v>316</v>
      </c>
      <c r="C155" s="7" t="s">
        <v>17</v>
      </c>
      <c r="D155" s="7" t="s">
        <v>121</v>
      </c>
      <c r="E155" s="7" t="s">
        <v>122</v>
      </c>
      <c r="F155" s="7" t="s">
        <v>25</v>
      </c>
      <c r="G155" s="16">
        <v>22.2</v>
      </c>
      <c r="H155" s="11"/>
      <c r="I155" s="8">
        <f t="shared" si="54"/>
        <v>0</v>
      </c>
    </row>
    <row r="156" spans="1:9" x14ac:dyDescent="0.2">
      <c r="A156" s="92"/>
      <c r="B156" s="78"/>
      <c r="C156" s="7" t="s">
        <v>17</v>
      </c>
      <c r="D156" s="7" t="s">
        <v>105</v>
      </c>
      <c r="E156" s="7" t="s">
        <v>123</v>
      </c>
      <c r="F156" s="7" t="s">
        <v>26</v>
      </c>
      <c r="G156" s="16">
        <v>1289.9000000000001</v>
      </c>
      <c r="H156" s="16">
        <v>226.5</v>
      </c>
      <c r="I156" s="8">
        <f t="shared" si="54"/>
        <v>0.17559500736491199</v>
      </c>
    </row>
    <row r="157" spans="1:9" x14ac:dyDescent="0.2">
      <c r="A157" s="92"/>
      <c r="B157" s="78"/>
      <c r="C157" s="7" t="s">
        <v>17</v>
      </c>
      <c r="D157" s="7" t="s">
        <v>105</v>
      </c>
      <c r="E157" s="7" t="s">
        <v>123</v>
      </c>
      <c r="F157" s="7" t="s">
        <v>25</v>
      </c>
      <c r="G157" s="16">
        <v>258.89999999999998</v>
      </c>
      <c r="H157" s="16">
        <v>45.4</v>
      </c>
      <c r="I157" s="8">
        <f t="shared" si="54"/>
        <v>0.17535728080339902</v>
      </c>
    </row>
    <row r="158" spans="1:9" x14ac:dyDescent="0.2">
      <c r="A158" s="92"/>
      <c r="B158" s="78"/>
      <c r="C158" s="7" t="s">
        <v>17</v>
      </c>
      <c r="D158" s="7" t="s">
        <v>105</v>
      </c>
      <c r="E158" s="7" t="s">
        <v>124</v>
      </c>
      <c r="F158" s="7" t="s">
        <v>26</v>
      </c>
      <c r="G158" s="16">
        <v>758.7</v>
      </c>
      <c r="H158" s="16">
        <v>130.1</v>
      </c>
      <c r="I158" s="8">
        <f t="shared" si="54"/>
        <v>0.17147752734941346</v>
      </c>
    </row>
    <row r="159" spans="1:9" x14ac:dyDescent="0.2">
      <c r="A159" s="92"/>
      <c r="B159" s="78"/>
      <c r="C159" s="7" t="s">
        <v>17</v>
      </c>
      <c r="D159" s="7" t="s">
        <v>105</v>
      </c>
      <c r="E159" s="7" t="s">
        <v>124</v>
      </c>
      <c r="F159" s="7" t="s">
        <v>25</v>
      </c>
      <c r="G159" s="16">
        <v>62.6</v>
      </c>
      <c r="H159" s="16">
        <v>4.2</v>
      </c>
      <c r="I159" s="8">
        <f t="shared" si="54"/>
        <v>6.7092651757188496E-2</v>
      </c>
    </row>
    <row r="160" spans="1:9" x14ac:dyDescent="0.2">
      <c r="A160" s="92"/>
      <c r="B160" s="78"/>
      <c r="C160" s="7" t="s">
        <v>17</v>
      </c>
      <c r="D160" s="7" t="s">
        <v>105</v>
      </c>
      <c r="E160" s="7" t="s">
        <v>125</v>
      </c>
      <c r="F160" s="7" t="s">
        <v>26</v>
      </c>
      <c r="G160" s="16">
        <v>749.6</v>
      </c>
      <c r="H160" s="16">
        <v>132.80000000000001</v>
      </c>
      <c r="I160" s="8">
        <f t="shared" si="54"/>
        <v>0.17716115261472787</v>
      </c>
    </row>
    <row r="161" spans="1:9" x14ac:dyDescent="0.2">
      <c r="A161" s="92"/>
      <c r="B161" s="78"/>
      <c r="C161" s="7" t="s">
        <v>17</v>
      </c>
      <c r="D161" s="7" t="s">
        <v>105</v>
      </c>
      <c r="E161" s="7" t="s">
        <v>125</v>
      </c>
      <c r="F161" s="7" t="s">
        <v>25</v>
      </c>
      <c r="G161" s="16">
        <v>69</v>
      </c>
      <c r="H161" s="16">
        <v>3.2</v>
      </c>
      <c r="I161" s="8">
        <f t="shared" si="54"/>
        <v>4.6376811594202899E-2</v>
      </c>
    </row>
    <row r="162" spans="1:9" x14ac:dyDescent="0.2">
      <c r="A162" s="92"/>
      <c r="B162" s="78"/>
      <c r="C162" s="7" t="s">
        <v>17</v>
      </c>
      <c r="D162" s="7" t="s">
        <v>105</v>
      </c>
      <c r="E162" s="7" t="s">
        <v>126</v>
      </c>
      <c r="F162" s="7" t="s">
        <v>25</v>
      </c>
      <c r="G162" s="16">
        <v>0.7</v>
      </c>
      <c r="H162" s="16"/>
      <c r="I162" s="8">
        <f t="shared" si="54"/>
        <v>0</v>
      </c>
    </row>
    <row r="163" spans="1:9" x14ac:dyDescent="0.2">
      <c r="A163" s="92"/>
      <c r="B163" s="78"/>
      <c r="C163" s="7" t="s">
        <v>17</v>
      </c>
      <c r="D163" s="7" t="s">
        <v>105</v>
      </c>
      <c r="E163" s="7" t="s">
        <v>127</v>
      </c>
      <c r="F163" s="7" t="s">
        <v>26</v>
      </c>
      <c r="G163" s="16">
        <v>36.1</v>
      </c>
      <c r="H163" s="16"/>
      <c r="I163" s="8">
        <f t="shared" si="54"/>
        <v>0</v>
      </c>
    </row>
    <row r="164" spans="1:9" x14ac:dyDescent="0.2">
      <c r="A164" s="92"/>
      <c r="B164" s="78"/>
      <c r="C164" s="7" t="s">
        <v>17</v>
      </c>
      <c r="D164" s="7" t="s">
        <v>105</v>
      </c>
      <c r="E164" s="7" t="s">
        <v>127</v>
      </c>
      <c r="F164" s="7" t="s">
        <v>25</v>
      </c>
      <c r="G164" s="16">
        <v>2.2999999999999998</v>
      </c>
      <c r="H164" s="16"/>
      <c r="I164" s="8">
        <f t="shared" si="54"/>
        <v>0</v>
      </c>
    </row>
    <row r="165" spans="1:9" x14ac:dyDescent="0.2">
      <c r="A165" s="92"/>
      <c r="B165" s="78"/>
      <c r="C165" s="7" t="s">
        <v>17</v>
      </c>
      <c r="D165" s="7" t="s">
        <v>129</v>
      </c>
      <c r="E165" s="7" t="s">
        <v>128</v>
      </c>
      <c r="F165" s="7" t="s">
        <v>25</v>
      </c>
      <c r="G165" s="16">
        <v>688.6</v>
      </c>
      <c r="H165" s="16"/>
      <c r="I165" s="8">
        <f t="shared" si="54"/>
        <v>0</v>
      </c>
    </row>
    <row r="166" spans="1:9" x14ac:dyDescent="0.2">
      <c r="A166" s="92"/>
      <c r="B166" s="78"/>
      <c r="C166" s="7" t="s">
        <v>17</v>
      </c>
      <c r="D166" s="7" t="s">
        <v>130</v>
      </c>
      <c r="E166" s="7" t="s">
        <v>131</v>
      </c>
      <c r="F166" s="7" t="s">
        <v>26</v>
      </c>
      <c r="G166" s="16">
        <v>752.1</v>
      </c>
      <c r="H166" s="16">
        <v>134.69999999999999</v>
      </c>
      <c r="I166" s="8">
        <f t="shared" si="54"/>
        <v>0.17909852413242919</v>
      </c>
    </row>
    <row r="167" spans="1:9" x14ac:dyDescent="0.2">
      <c r="A167" s="92"/>
      <c r="B167" s="78"/>
      <c r="C167" s="7" t="s">
        <v>17</v>
      </c>
      <c r="D167" s="7" t="s">
        <v>130</v>
      </c>
      <c r="E167" s="7" t="s">
        <v>131</v>
      </c>
      <c r="F167" s="7" t="s">
        <v>25</v>
      </c>
      <c r="G167" s="16">
        <v>37.6</v>
      </c>
      <c r="H167" s="16">
        <v>5.5</v>
      </c>
      <c r="I167" s="8">
        <f t="shared" si="54"/>
        <v>0.14627659574468085</v>
      </c>
    </row>
    <row r="168" spans="1:9" x14ac:dyDescent="0.2">
      <c r="A168" s="92"/>
      <c r="B168" s="78"/>
      <c r="C168" s="7" t="s">
        <v>17</v>
      </c>
      <c r="D168" s="7" t="s">
        <v>81</v>
      </c>
      <c r="E168" s="7" t="s">
        <v>131</v>
      </c>
      <c r="F168" s="7" t="s">
        <v>25</v>
      </c>
      <c r="G168" s="16">
        <v>209.3</v>
      </c>
      <c r="H168" s="11">
        <v>66.099999999999994</v>
      </c>
      <c r="I168" s="8">
        <f t="shared" ref="I168" si="59">H168/G168</f>
        <v>0.31581462016244621</v>
      </c>
    </row>
    <row r="169" spans="1:9" x14ac:dyDescent="0.2">
      <c r="A169" s="92"/>
      <c r="B169" s="78"/>
      <c r="C169" s="7" t="s">
        <v>17</v>
      </c>
      <c r="D169" s="7" t="s">
        <v>81</v>
      </c>
      <c r="E169" s="7" t="s">
        <v>131</v>
      </c>
      <c r="F169" s="7" t="s">
        <v>83</v>
      </c>
      <c r="G169" s="16">
        <v>13740.8</v>
      </c>
      <c r="H169" s="16">
        <v>5738.3</v>
      </c>
      <c r="I169" s="8">
        <f t="shared" si="54"/>
        <v>0.41761032836516071</v>
      </c>
    </row>
    <row r="170" spans="1:9" x14ac:dyDescent="0.2">
      <c r="A170" s="92"/>
      <c r="B170" s="78"/>
      <c r="C170" s="7" t="s">
        <v>17</v>
      </c>
      <c r="D170" s="7" t="s">
        <v>130</v>
      </c>
      <c r="E170" s="7" t="s">
        <v>132</v>
      </c>
      <c r="F170" s="7" t="s">
        <v>26</v>
      </c>
      <c r="G170" s="16">
        <v>1488.7</v>
      </c>
      <c r="H170" s="16">
        <v>287.10000000000002</v>
      </c>
      <c r="I170" s="8">
        <f t="shared" si="54"/>
        <v>0.19285282461207767</v>
      </c>
    </row>
    <row r="171" spans="1:9" x14ac:dyDescent="0.2">
      <c r="A171" s="92"/>
      <c r="B171" s="79"/>
      <c r="C171" s="7" t="s">
        <v>17</v>
      </c>
      <c r="D171" s="7" t="s">
        <v>130</v>
      </c>
      <c r="E171" s="7" t="s">
        <v>132</v>
      </c>
      <c r="F171" s="7" t="s">
        <v>25</v>
      </c>
      <c r="G171" s="16">
        <v>149.1</v>
      </c>
      <c r="H171" s="16">
        <v>28.6</v>
      </c>
      <c r="I171" s="8">
        <f t="shared" si="54"/>
        <v>0.19181757209926226</v>
      </c>
    </row>
    <row r="172" spans="1:9" ht="17.25" customHeight="1" x14ac:dyDescent="0.2">
      <c r="A172" s="92" t="s">
        <v>317</v>
      </c>
      <c r="B172" s="77" t="s">
        <v>318</v>
      </c>
      <c r="C172" s="7" t="s">
        <v>17</v>
      </c>
      <c r="D172" s="7" t="s">
        <v>114</v>
      </c>
      <c r="E172" s="7" t="s">
        <v>133</v>
      </c>
      <c r="F172" s="7" t="s">
        <v>26</v>
      </c>
      <c r="G172" s="16">
        <v>1416.5</v>
      </c>
      <c r="H172" s="16">
        <v>218</v>
      </c>
      <c r="I172" s="8">
        <f t="shared" si="54"/>
        <v>0.153900458877515</v>
      </c>
    </row>
    <row r="173" spans="1:9" ht="19.5" customHeight="1" x14ac:dyDescent="0.2">
      <c r="A173" s="92"/>
      <c r="B173" s="79"/>
      <c r="C173" s="7" t="s">
        <v>17</v>
      </c>
      <c r="D173" s="7" t="s">
        <v>114</v>
      </c>
      <c r="E173" s="7" t="s">
        <v>133</v>
      </c>
      <c r="F173" s="7" t="s">
        <v>25</v>
      </c>
      <c r="G173" s="16">
        <v>37.1</v>
      </c>
      <c r="H173" s="16"/>
      <c r="I173" s="8">
        <f t="shared" si="54"/>
        <v>0</v>
      </c>
    </row>
    <row r="174" spans="1:9" ht="45" x14ac:dyDescent="0.2">
      <c r="A174" s="40" t="s">
        <v>320</v>
      </c>
      <c r="B174" s="36" t="s">
        <v>319</v>
      </c>
      <c r="C174" s="7" t="s">
        <v>17</v>
      </c>
      <c r="D174" s="7" t="s">
        <v>134</v>
      </c>
      <c r="E174" s="7" t="s">
        <v>135</v>
      </c>
      <c r="F174" s="7" t="s">
        <v>83</v>
      </c>
      <c r="G174" s="16">
        <v>4334</v>
      </c>
      <c r="H174" s="16">
        <v>2099.3000000000002</v>
      </c>
      <c r="I174" s="8">
        <f t="shared" si="54"/>
        <v>0.48437932625749891</v>
      </c>
    </row>
    <row r="175" spans="1:9" ht="12.75" customHeight="1" x14ac:dyDescent="0.2">
      <c r="A175" s="92" t="s">
        <v>321</v>
      </c>
      <c r="B175" s="77" t="s">
        <v>322</v>
      </c>
      <c r="C175" s="7" t="s">
        <v>17</v>
      </c>
      <c r="D175" s="7" t="s">
        <v>230</v>
      </c>
      <c r="E175" s="7" t="s">
        <v>136</v>
      </c>
      <c r="F175" s="7" t="s">
        <v>25</v>
      </c>
      <c r="G175" s="16">
        <v>3274.7</v>
      </c>
      <c r="H175" s="16"/>
      <c r="I175" s="8">
        <f t="shared" si="54"/>
        <v>0</v>
      </c>
    </row>
    <row r="176" spans="1:9" x14ac:dyDescent="0.2">
      <c r="A176" s="92"/>
      <c r="B176" s="78"/>
      <c r="C176" s="7" t="s">
        <v>17</v>
      </c>
      <c r="D176" s="7" t="s">
        <v>29</v>
      </c>
      <c r="E176" s="7" t="s">
        <v>136</v>
      </c>
      <c r="F176" s="7" t="s">
        <v>25</v>
      </c>
      <c r="G176" s="16">
        <v>848.1</v>
      </c>
      <c r="H176" s="16"/>
      <c r="I176" s="8">
        <f t="shared" si="54"/>
        <v>0</v>
      </c>
    </row>
    <row r="177" spans="1:9" x14ac:dyDescent="0.2">
      <c r="A177" s="92"/>
      <c r="B177" s="78"/>
      <c r="C177" s="7" t="s">
        <v>19</v>
      </c>
      <c r="D177" s="7" t="s">
        <v>29</v>
      </c>
      <c r="E177" s="7" t="s">
        <v>136</v>
      </c>
      <c r="F177" s="7" t="s">
        <v>27</v>
      </c>
      <c r="G177" s="16">
        <v>800</v>
      </c>
      <c r="H177" s="16"/>
      <c r="I177" s="8">
        <f t="shared" ref="I177" si="60">H177/G177</f>
        <v>0</v>
      </c>
    </row>
    <row r="178" spans="1:9" ht="12.75" customHeight="1" x14ac:dyDescent="0.2">
      <c r="A178" s="93"/>
      <c r="B178" s="79"/>
      <c r="C178" s="7" t="s">
        <v>17</v>
      </c>
      <c r="D178" s="7" t="s">
        <v>102</v>
      </c>
      <c r="E178" s="7" t="s">
        <v>136</v>
      </c>
      <c r="F178" s="7" t="s">
        <v>25</v>
      </c>
      <c r="G178" s="16">
        <v>2988.6</v>
      </c>
      <c r="H178" s="16"/>
      <c r="I178" s="8">
        <f t="shared" ref="I178" si="61">H178/G178</f>
        <v>0</v>
      </c>
    </row>
    <row r="179" spans="1:9" ht="31.5" x14ac:dyDescent="0.2">
      <c r="A179" s="59" t="s">
        <v>106</v>
      </c>
      <c r="B179" s="55" t="s">
        <v>200</v>
      </c>
      <c r="C179" s="56"/>
      <c r="D179" s="56"/>
      <c r="E179" s="56" t="s">
        <v>138</v>
      </c>
      <c r="F179" s="56"/>
      <c r="G179" s="57">
        <f>SUM(G180:G181)</f>
        <v>35</v>
      </c>
      <c r="H179" s="57">
        <f>SUM(H180:H181)</f>
        <v>0</v>
      </c>
      <c r="I179" s="58">
        <f t="shared" si="54"/>
        <v>0</v>
      </c>
    </row>
    <row r="180" spans="1:9" ht="33.75" x14ac:dyDescent="0.2">
      <c r="A180" s="40" t="s">
        <v>323</v>
      </c>
      <c r="B180" s="41" t="s">
        <v>325</v>
      </c>
      <c r="C180" s="7" t="s">
        <v>17</v>
      </c>
      <c r="D180" s="7" t="s">
        <v>78</v>
      </c>
      <c r="E180" s="7" t="s">
        <v>201</v>
      </c>
      <c r="F180" s="7" t="s">
        <v>25</v>
      </c>
      <c r="G180" s="16">
        <v>10</v>
      </c>
      <c r="H180" s="16"/>
      <c r="I180" s="8">
        <f t="shared" si="54"/>
        <v>0</v>
      </c>
    </row>
    <row r="181" spans="1:9" ht="67.5" x14ac:dyDescent="0.2">
      <c r="A181" s="40" t="s">
        <v>324</v>
      </c>
      <c r="B181" s="42" t="s">
        <v>326</v>
      </c>
      <c r="C181" s="7" t="s">
        <v>17</v>
      </c>
      <c r="D181" s="7" t="s">
        <v>137</v>
      </c>
      <c r="E181" s="7" t="s">
        <v>327</v>
      </c>
      <c r="F181" s="7" t="s">
        <v>25</v>
      </c>
      <c r="G181" s="11">
        <v>25</v>
      </c>
      <c r="H181" s="11"/>
      <c r="I181" s="8">
        <f t="shared" si="54"/>
        <v>0</v>
      </c>
    </row>
    <row r="182" spans="1:9" ht="31.5" x14ac:dyDescent="0.2">
      <c r="A182" s="59" t="s">
        <v>108</v>
      </c>
      <c r="B182" s="55" t="s">
        <v>202</v>
      </c>
      <c r="C182" s="56"/>
      <c r="D182" s="56"/>
      <c r="E182" s="56" t="s">
        <v>203</v>
      </c>
      <c r="F182" s="56"/>
      <c r="G182" s="57">
        <f>SUM(G183:G183)</f>
        <v>5</v>
      </c>
      <c r="H182" s="57">
        <f>SUM(H183:H183)</f>
        <v>0</v>
      </c>
      <c r="I182" s="58">
        <f t="shared" ref="I182:I183" si="62">H182/G182</f>
        <v>0</v>
      </c>
    </row>
    <row r="183" spans="1:9" x14ac:dyDescent="0.2">
      <c r="A183" s="61"/>
      <c r="B183" s="35"/>
      <c r="C183" s="7" t="s">
        <v>17</v>
      </c>
      <c r="D183" s="7" t="s">
        <v>105</v>
      </c>
      <c r="E183" s="7" t="s">
        <v>204</v>
      </c>
      <c r="F183" s="7" t="s">
        <v>25</v>
      </c>
      <c r="G183" s="16">
        <v>5</v>
      </c>
      <c r="H183" s="16"/>
      <c r="I183" s="8">
        <f t="shared" si="62"/>
        <v>0</v>
      </c>
    </row>
    <row r="184" spans="1:9" ht="31.5" x14ac:dyDescent="0.2">
      <c r="A184" s="59" t="s">
        <v>208</v>
      </c>
      <c r="B184" s="55" t="s">
        <v>202</v>
      </c>
      <c r="C184" s="56"/>
      <c r="D184" s="56"/>
      <c r="E184" s="56" t="s">
        <v>205</v>
      </c>
      <c r="F184" s="56"/>
      <c r="G184" s="57">
        <f>SUM(G185:G185)</f>
        <v>5</v>
      </c>
      <c r="H184" s="57">
        <f>SUM(H185:H185)</f>
        <v>0</v>
      </c>
      <c r="I184" s="58">
        <f t="shared" ref="I184:I185" si="63">H184/G184</f>
        <v>0</v>
      </c>
    </row>
    <row r="185" spans="1:9" x14ac:dyDescent="0.2">
      <c r="A185" s="61"/>
      <c r="B185" s="35"/>
      <c r="C185" s="7" t="s">
        <v>17</v>
      </c>
      <c r="D185" s="7" t="s">
        <v>206</v>
      </c>
      <c r="E185" s="7" t="s">
        <v>207</v>
      </c>
      <c r="F185" s="7" t="s">
        <v>25</v>
      </c>
      <c r="G185" s="16">
        <v>5</v>
      </c>
      <c r="H185" s="16"/>
      <c r="I185" s="8">
        <f t="shared" si="63"/>
        <v>0</v>
      </c>
    </row>
    <row r="186" spans="1:9" ht="21" x14ac:dyDescent="0.2">
      <c r="A186" s="59" t="s">
        <v>212</v>
      </c>
      <c r="B186" s="55" t="s">
        <v>209</v>
      </c>
      <c r="C186" s="56"/>
      <c r="D186" s="56"/>
      <c r="E186" s="56" t="s">
        <v>210</v>
      </c>
      <c r="F186" s="56"/>
      <c r="G186" s="57">
        <f>SUM(G187:G187)</f>
        <v>200</v>
      </c>
      <c r="H186" s="57">
        <f>SUM(H187:H187)</f>
        <v>0</v>
      </c>
      <c r="I186" s="58">
        <f t="shared" ref="I186:I187" si="64">H186/G186</f>
        <v>0</v>
      </c>
    </row>
    <row r="187" spans="1:9" x14ac:dyDescent="0.2">
      <c r="A187" s="61"/>
      <c r="B187" s="35"/>
      <c r="C187" s="7" t="s">
        <v>17</v>
      </c>
      <c r="D187" s="7" t="s">
        <v>206</v>
      </c>
      <c r="E187" s="7" t="s">
        <v>211</v>
      </c>
      <c r="F187" s="7" t="s">
        <v>25</v>
      </c>
      <c r="G187" s="16">
        <v>200</v>
      </c>
      <c r="H187" s="16"/>
      <c r="I187" s="8">
        <f t="shared" si="64"/>
        <v>0</v>
      </c>
    </row>
    <row r="188" spans="1:9" ht="31.5" x14ac:dyDescent="0.2">
      <c r="A188" s="59" t="s">
        <v>216</v>
      </c>
      <c r="B188" s="55" t="s">
        <v>213</v>
      </c>
      <c r="C188" s="56"/>
      <c r="D188" s="56"/>
      <c r="E188" s="56" t="s">
        <v>214</v>
      </c>
      <c r="F188" s="56"/>
      <c r="G188" s="57">
        <f>SUM(G189:G189)</f>
        <v>20</v>
      </c>
      <c r="H188" s="57">
        <f>SUM(H189:H189)</f>
        <v>0</v>
      </c>
      <c r="I188" s="58">
        <f t="shared" ref="I188:I189" si="65">H188/G188</f>
        <v>0</v>
      </c>
    </row>
    <row r="189" spans="1:9" x14ac:dyDescent="0.2">
      <c r="A189" s="61"/>
      <c r="B189" s="35"/>
      <c r="C189" s="7" t="s">
        <v>17</v>
      </c>
      <c r="D189" s="7" t="s">
        <v>206</v>
      </c>
      <c r="E189" s="7" t="s">
        <v>215</v>
      </c>
      <c r="F189" s="7" t="s">
        <v>25</v>
      </c>
      <c r="G189" s="16">
        <v>20</v>
      </c>
      <c r="H189" s="16"/>
      <c r="I189" s="8">
        <f t="shared" si="65"/>
        <v>0</v>
      </c>
    </row>
    <row r="190" spans="1:9" ht="31.5" x14ac:dyDescent="0.2">
      <c r="A190" s="59" t="s">
        <v>232</v>
      </c>
      <c r="B190" s="55" t="s">
        <v>217</v>
      </c>
      <c r="C190" s="56"/>
      <c r="D190" s="56"/>
      <c r="E190" s="56" t="s">
        <v>218</v>
      </c>
      <c r="F190" s="56"/>
      <c r="G190" s="57">
        <f>SUM(G191:G191)</f>
        <v>300</v>
      </c>
      <c r="H190" s="57">
        <f>SUM(H191:H191)</f>
        <v>0</v>
      </c>
      <c r="I190" s="58">
        <f t="shared" ref="I190:I191" si="66">H190/G190</f>
        <v>0</v>
      </c>
    </row>
    <row r="191" spans="1:9" x14ac:dyDescent="0.2">
      <c r="A191" s="54"/>
      <c r="B191" s="35"/>
      <c r="C191" s="7" t="s">
        <v>19</v>
      </c>
      <c r="D191" s="7" t="s">
        <v>22</v>
      </c>
      <c r="E191" s="7" t="s">
        <v>219</v>
      </c>
      <c r="F191" s="7" t="s">
        <v>83</v>
      </c>
      <c r="G191" s="16">
        <v>300</v>
      </c>
      <c r="H191" s="16"/>
      <c r="I191" s="8">
        <f t="shared" si="66"/>
        <v>0</v>
      </c>
    </row>
    <row r="192" spans="1:9" x14ac:dyDescent="0.2">
      <c r="A192" s="97" t="s">
        <v>1</v>
      </c>
      <c r="B192" s="98"/>
      <c r="C192" s="13"/>
      <c r="D192" s="13"/>
      <c r="E192" s="13"/>
      <c r="F192" s="13"/>
      <c r="G192" s="12">
        <f>G6+G82+G92+G94+G96+G101+G103+G105+G109+G115+G117+G119+G121+G132+G134+G179+G182+G184+G186+G188+G190+G107</f>
        <v>1356321.9</v>
      </c>
      <c r="H192" s="12">
        <f>H6+H82+H92+H94+H96+H101+H103+H105+H109+H115+H117+H119+H121+H132+H134+H179+H182+H184+H186+H188+H190+H107</f>
        <v>334507.10000000009</v>
      </c>
      <c r="I192" s="6">
        <f t="shared" si="54"/>
        <v>0.24662810502433097</v>
      </c>
    </row>
    <row r="193" spans="1:9" x14ac:dyDescent="0.2">
      <c r="A193" s="18"/>
      <c r="B193" s="9"/>
      <c r="C193" s="9"/>
      <c r="D193" s="9"/>
      <c r="E193" s="9"/>
      <c r="F193" s="9"/>
      <c r="G193" s="4"/>
      <c r="H193" s="4"/>
      <c r="I193" s="4"/>
    </row>
    <row r="194" spans="1:9" x14ac:dyDescent="0.2">
      <c r="A194" s="18"/>
      <c r="B194" s="9"/>
      <c r="C194" s="9"/>
      <c r="D194" s="9"/>
      <c r="E194" s="9"/>
      <c r="F194" s="9"/>
      <c r="G194" s="43"/>
      <c r="H194" s="4"/>
      <c r="I194" s="4"/>
    </row>
    <row r="195" spans="1:9" ht="15.75" x14ac:dyDescent="0.25">
      <c r="A195" s="19" t="s">
        <v>146</v>
      </c>
      <c r="B195" s="10"/>
      <c r="C195" s="10"/>
      <c r="D195" s="10"/>
      <c r="E195" s="10"/>
      <c r="F195" s="10"/>
      <c r="G195" s="5"/>
      <c r="H195" s="5"/>
      <c r="I195" s="5"/>
    </row>
    <row r="196" spans="1:9" ht="15.75" x14ac:dyDescent="0.25">
      <c r="A196" s="19" t="s">
        <v>21</v>
      </c>
      <c r="B196" s="10"/>
      <c r="C196" s="10"/>
      <c r="D196" s="10"/>
      <c r="E196" s="10"/>
      <c r="F196" s="10"/>
      <c r="G196" s="99" t="s">
        <v>147</v>
      </c>
      <c r="H196" s="99"/>
      <c r="I196" s="99"/>
    </row>
    <row r="197" spans="1:9" x14ac:dyDescent="0.2">
      <c r="A197" s="18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18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20" t="s">
        <v>142</v>
      </c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18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18"/>
      <c r="B201" s="4"/>
      <c r="C201" s="4"/>
      <c r="D201" s="4"/>
      <c r="E201" s="4"/>
      <c r="F201" s="4"/>
      <c r="G201" s="4"/>
      <c r="H201" s="4"/>
      <c r="I201" s="4"/>
    </row>
  </sheetData>
  <autoFilter ref="C5:F192"/>
  <dataConsolidate/>
  <mergeCells count="61">
    <mergeCell ref="A175:A178"/>
    <mergeCell ref="B122:B131"/>
    <mergeCell ref="A122:A131"/>
    <mergeCell ref="A135:A136"/>
    <mergeCell ref="A137:A144"/>
    <mergeCell ref="A145:A149"/>
    <mergeCell ref="B111:B114"/>
    <mergeCell ref="A111:A114"/>
    <mergeCell ref="B175:B178"/>
    <mergeCell ref="A192:B192"/>
    <mergeCell ref="G196:I196"/>
    <mergeCell ref="B135:B136"/>
    <mergeCell ref="B137:B144"/>
    <mergeCell ref="B145:B149"/>
    <mergeCell ref="B150:B151"/>
    <mergeCell ref="B152:B154"/>
    <mergeCell ref="B155:B171"/>
    <mergeCell ref="B172:B173"/>
    <mergeCell ref="A150:A151"/>
    <mergeCell ref="A152:A154"/>
    <mergeCell ref="A155:A171"/>
    <mergeCell ref="A172:A173"/>
    <mergeCell ref="A32:A33"/>
    <mergeCell ref="B32:B33"/>
    <mergeCell ref="A51:A55"/>
    <mergeCell ref="B51:B55"/>
    <mergeCell ref="B56:B73"/>
    <mergeCell ref="A56:A73"/>
    <mergeCell ref="B21:B23"/>
    <mergeCell ref="A21:A23"/>
    <mergeCell ref="B27:B28"/>
    <mergeCell ref="A27:A28"/>
    <mergeCell ref="B30:B31"/>
    <mergeCell ref="A30:A31"/>
    <mergeCell ref="A4:A5"/>
    <mergeCell ref="A1:I1"/>
    <mergeCell ref="B2:I2"/>
    <mergeCell ref="H3:I3"/>
    <mergeCell ref="B18:B20"/>
    <mergeCell ref="A18:A20"/>
    <mergeCell ref="I4:I5"/>
    <mergeCell ref="H4:H5"/>
    <mergeCell ref="G4:G5"/>
    <mergeCell ref="C4:F4"/>
    <mergeCell ref="B4:B5"/>
    <mergeCell ref="A35:A39"/>
    <mergeCell ref="B35:B39"/>
    <mergeCell ref="B41:B43"/>
    <mergeCell ref="A41:A43"/>
    <mergeCell ref="A45:A50"/>
    <mergeCell ref="B45:B50"/>
    <mergeCell ref="A84:A86"/>
    <mergeCell ref="B84:B86"/>
    <mergeCell ref="B88:B89"/>
    <mergeCell ref="A88:A89"/>
    <mergeCell ref="B74:B75"/>
    <mergeCell ref="A74:A75"/>
    <mergeCell ref="B76:B79"/>
    <mergeCell ref="A76:A79"/>
    <mergeCell ref="B80:B81"/>
    <mergeCell ref="A80:A8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2021-04-05T00:58:03Z</cp:lastPrinted>
  <dcterms:created xsi:type="dcterms:W3CDTF">2002-03-11T10:22:12Z</dcterms:created>
  <dcterms:modified xsi:type="dcterms:W3CDTF">2021-04-12T02:10:48Z</dcterms:modified>
</cp:coreProperties>
</file>