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0" yWindow="0" windowWidth="28800" windowHeight="118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(2)'!$C$5:$F$205</definedName>
  </definedNames>
  <calcPr calcId="152511"/>
</workbook>
</file>

<file path=xl/calcChain.xml><?xml version="1.0" encoding="utf-8"?>
<calcChain xmlns="http://schemas.openxmlformats.org/spreadsheetml/2006/main">
  <c r="I154" i="7" l="1"/>
  <c r="I68" i="7"/>
  <c r="H150" i="7" l="1"/>
  <c r="I184" i="7"/>
  <c r="H148" i="7"/>
  <c r="G148" i="7"/>
  <c r="H125" i="7"/>
  <c r="G125" i="7"/>
  <c r="I126" i="7"/>
  <c r="I69" i="7"/>
  <c r="I67" i="7"/>
  <c r="I66" i="7"/>
  <c r="I65" i="7"/>
  <c r="I14" i="7" l="1"/>
  <c r="I116" i="7" l="1"/>
  <c r="H105" i="7"/>
  <c r="I77" i="7"/>
  <c r="I44" i="7"/>
  <c r="G197" i="7" l="1"/>
  <c r="G192" i="7"/>
  <c r="I192" i="7" s="1"/>
  <c r="G113" i="7"/>
  <c r="H113" i="7"/>
  <c r="I119" i="7"/>
  <c r="G84" i="7"/>
  <c r="I89" i="7"/>
  <c r="I113" i="7" l="1"/>
  <c r="G150" i="7"/>
  <c r="I199" i="7"/>
  <c r="I196" i="7"/>
  <c r="I170" i="7"/>
  <c r="I167" i="7"/>
  <c r="H122" i="7"/>
  <c r="G122" i="7"/>
  <c r="I123" i="7"/>
  <c r="I117" i="7" l="1"/>
  <c r="I108" i="7"/>
  <c r="H102" i="7"/>
  <c r="I55" i="7" l="1"/>
  <c r="I43" i="7"/>
  <c r="I82" i="7" l="1"/>
  <c r="I204" i="7" l="1"/>
  <c r="I203" i="7"/>
  <c r="I202" i="7"/>
  <c r="I201" i="7"/>
  <c r="H200" i="7"/>
  <c r="G200" i="7"/>
  <c r="I198" i="7"/>
  <c r="I197" i="7"/>
  <c r="I195" i="7"/>
  <c r="I194" i="7"/>
  <c r="I193" i="7"/>
  <c r="I191" i="7"/>
  <c r="I190" i="7"/>
  <c r="I189" i="7"/>
  <c r="I188" i="7"/>
  <c r="I187" i="7"/>
  <c r="I186" i="7"/>
  <c r="I185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69" i="7"/>
  <c r="I168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3" i="7"/>
  <c r="I152" i="7"/>
  <c r="I151" i="7"/>
  <c r="I149" i="7"/>
  <c r="I147" i="7"/>
  <c r="I146" i="7"/>
  <c r="H145" i="7"/>
  <c r="G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H132" i="7"/>
  <c r="G132" i="7"/>
  <c r="I131" i="7"/>
  <c r="I130" i="7"/>
  <c r="I129" i="7"/>
  <c r="H128" i="7"/>
  <c r="G128" i="7"/>
  <c r="I127" i="7"/>
  <c r="I124" i="7"/>
  <c r="I121" i="7"/>
  <c r="I120" i="7"/>
  <c r="I118" i="7"/>
  <c r="I115" i="7"/>
  <c r="I114" i="7"/>
  <c r="I112" i="7"/>
  <c r="H111" i="7"/>
  <c r="G111" i="7"/>
  <c r="I110" i="7"/>
  <c r="I109" i="7"/>
  <c r="I107" i="7"/>
  <c r="I106" i="7"/>
  <c r="G105" i="7"/>
  <c r="I104" i="7"/>
  <c r="I101" i="7"/>
  <c r="H100" i="7"/>
  <c r="G100" i="7"/>
  <c r="I99" i="7"/>
  <c r="H98" i="7"/>
  <c r="G98" i="7"/>
  <c r="I97" i="7"/>
  <c r="H96" i="7"/>
  <c r="G96" i="7"/>
  <c r="I95" i="7"/>
  <c r="H94" i="7"/>
  <c r="G94" i="7"/>
  <c r="I93" i="7"/>
  <c r="I92" i="7"/>
  <c r="I91" i="7"/>
  <c r="I90" i="7"/>
  <c r="I88" i="7"/>
  <c r="I87" i="7"/>
  <c r="I86" i="7"/>
  <c r="I85" i="7"/>
  <c r="H84" i="7"/>
  <c r="I83" i="7"/>
  <c r="I81" i="7"/>
  <c r="I80" i="7"/>
  <c r="I79" i="7"/>
  <c r="I78" i="7"/>
  <c r="I76" i="7"/>
  <c r="I75" i="7"/>
  <c r="I74" i="7"/>
  <c r="I73" i="7"/>
  <c r="I72" i="7"/>
  <c r="I71" i="7"/>
  <c r="I70" i="7"/>
  <c r="I64" i="7"/>
  <c r="I63" i="7"/>
  <c r="I62" i="7"/>
  <c r="I61" i="7"/>
  <c r="I60" i="7"/>
  <c r="I59" i="7"/>
  <c r="I58" i="7"/>
  <c r="I57" i="7"/>
  <c r="I56" i="7"/>
  <c r="I54" i="7"/>
  <c r="I53" i="7"/>
  <c r="I52" i="7"/>
  <c r="I51" i="7"/>
  <c r="I50" i="7"/>
  <c r="I49" i="7"/>
  <c r="I48" i="7"/>
  <c r="I47" i="7"/>
  <c r="I46" i="7"/>
  <c r="I45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3" i="7"/>
  <c r="I12" i="7"/>
  <c r="I11" i="7"/>
  <c r="I10" i="7"/>
  <c r="I9" i="7"/>
  <c r="I8" i="7"/>
  <c r="I7" i="7"/>
  <c r="H6" i="7"/>
  <c r="H205" i="7" l="1"/>
  <c r="G6" i="7"/>
  <c r="I111" i="7"/>
  <c r="I148" i="7"/>
  <c r="I100" i="7"/>
  <c r="I125" i="7"/>
  <c r="I132" i="7"/>
  <c r="I200" i="7"/>
  <c r="I84" i="7"/>
  <c r="I98" i="7"/>
  <c r="I105" i="7"/>
  <c r="I122" i="7"/>
  <c r="I96" i="7"/>
  <c r="I94" i="7"/>
  <c r="I128" i="7"/>
  <c r="I145" i="7"/>
  <c r="I150" i="7"/>
  <c r="I6" i="7" l="1"/>
  <c r="I103" i="7" l="1"/>
  <c r="G102" i="7"/>
  <c r="G205" i="7" l="1"/>
  <c r="I205" i="7" s="1"/>
  <c r="I102" i="7"/>
</calcChain>
</file>

<file path=xl/sharedStrings.xml><?xml version="1.0" encoding="utf-8"?>
<sst xmlns="http://schemas.openxmlformats.org/spreadsheetml/2006/main" count="860" uniqueCount="284">
  <si>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</si>
  <si>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</si>
  <si>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</si>
  <si>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</si>
  <si>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</si>
  <si>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</si>
  <si>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</si>
  <si>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</si>
  <si>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</si>
  <si>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</si>
  <si>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</si>
  <si>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</si>
  <si>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</si>
  <si>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</si>
  <si>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</si>
  <si>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</si>
  <si>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</si>
  <si>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</si>
  <si>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</si>
  <si>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</si>
  <si>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</si>
  <si>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</si>
  <si>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</si>
  <si>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</si>
  <si>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</si>
  <si>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</si>
  <si>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</si>
  <si>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</si>
  <si>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</si>
  <si>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</si>
  <si>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Подпрограмма "Создание условий для проведения ГИА"</t>
  </si>
  <si>
    <t>0701</t>
  </si>
  <si>
    <t>0503</t>
  </si>
  <si>
    <t>0703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</si>
  <si>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</si>
  <si>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</si>
  <si>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</si>
  <si>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</si>
  <si>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</si>
  <si>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</si>
  <si>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</si>
  <si>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0705</t>
  </si>
  <si>
    <t>Образование на 2019-2023 годы</t>
  </si>
  <si>
    <t>01.1.02.21000</t>
  </si>
  <si>
    <t>01.3.01.21000</t>
  </si>
  <si>
    <t>01.2.01.21000</t>
  </si>
  <si>
    <t>01.4.01.21000</t>
  </si>
  <si>
    <t>01.4.01.S2080</t>
  </si>
  <si>
    <t>01.4.03.21000</t>
  </si>
  <si>
    <t>01.5.01.21000</t>
  </si>
  <si>
    <t>01.6.00.S2988</t>
  </si>
  <si>
    <t>01.7.02.21000</t>
  </si>
  <si>
    <t>01.8.00.S2989</t>
  </si>
  <si>
    <t>01.9.00.21000</t>
  </si>
  <si>
    <t>01.А.00.21000</t>
  </si>
  <si>
    <t>01.Б.00.21000</t>
  </si>
  <si>
    <t>01.Б.00.S2590</t>
  </si>
  <si>
    <t>01.В.01.21000</t>
  </si>
  <si>
    <t>01.В.01.20350</t>
  </si>
  <si>
    <t>01.В.02.21000</t>
  </si>
  <si>
    <t>01.В.03.21000</t>
  </si>
  <si>
    <t>01.Г.01.21000</t>
  </si>
  <si>
    <t>01.Г.01.S2050</t>
  </si>
  <si>
    <t>Подпрограмма "Обеспечение реализации муниципальной программы"</t>
  </si>
  <si>
    <t>01.Д.01.20100</t>
  </si>
  <si>
    <t>01.Д.01.S2972</t>
  </si>
  <si>
    <t>01.Д.01.20300</t>
  </si>
  <si>
    <t>01.Д.02.20300</t>
  </si>
  <si>
    <t>01.Д.02.73010</t>
  </si>
  <si>
    <t>01.Д.03.20300</t>
  </si>
  <si>
    <t>01.Д.03.20350</t>
  </si>
  <si>
    <t>01.Д.03.S2976</t>
  </si>
  <si>
    <t>01.Д.03.73020</t>
  </si>
  <si>
    <t>1004</t>
  </si>
  <si>
    <t>01.Д.P1.73050</t>
  </si>
  <si>
    <t>01.Д.03.73170</t>
  </si>
  <si>
    <t>01.Д.03.73180</t>
  </si>
  <si>
    <t>01.Д.03.S2957</t>
  </si>
  <si>
    <t>01.Д.04.20300</t>
  </si>
  <si>
    <t>01.Д.04.S2972</t>
  </si>
  <si>
    <t>01.Д.05.20300</t>
  </si>
  <si>
    <t>01.Д.05.S2972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</si>
  <si>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</si>
  <si>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</si>
  <si>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</si>
  <si>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</si>
  <si>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</si>
  <si>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</si>
  <si>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</si>
  <si>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</si>
  <si>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</si>
  <si>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</si>
  <si>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</si>
  <si>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</si>
  <si>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</si>
  <si>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</si>
  <si>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</si>
  <si>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</si>
  <si>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</si>
  <si>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</si>
  <si>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</si>
  <si>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</si>
  <si>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</si>
  <si>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</si>
  <si>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0111</t>
  </si>
  <si>
    <t>02.1.02.00000</t>
  </si>
  <si>
    <t>1401</t>
  </si>
  <si>
    <t>02.1.04.72680</t>
  </si>
  <si>
    <t>500</t>
  </si>
  <si>
    <t>02.1.04.20600</t>
  </si>
  <si>
    <t>3.</t>
  </si>
  <si>
    <t>Молодежь Куйтунского района на 2018-2022гг.</t>
  </si>
  <si>
    <t>03.0.00.21000</t>
  </si>
  <si>
    <t>4.</t>
  </si>
  <si>
    <t>04.0.00.21000</t>
  </si>
  <si>
    <t>5.</t>
  </si>
  <si>
    <t>Поддержка малого бизнеса на 2019-2024гг.</t>
  </si>
  <si>
    <t>05.0.00.21000</t>
  </si>
  <si>
    <t>6.</t>
  </si>
  <si>
    <t>Профилактика правонарушений на территории муниципального образования Куйтунский район на 2016-2020 гг.</t>
  </si>
  <si>
    <t>0314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</si>
  <si>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</si>
  <si>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</si>
  <si>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</si>
  <si>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</si>
  <si>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</si>
  <si>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</si>
  <si>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Реформирование жилищно-коммунального хозяйства муниципального образования Куйтунский район на 2020-2024 гг</t>
  </si>
  <si>
    <t>0502</t>
  </si>
  <si>
    <t>09.0.00.21000</t>
  </si>
  <si>
    <t>09.0.00.S2200</t>
  </si>
  <si>
    <t>10.</t>
  </si>
  <si>
    <t>Охрана окружающей среды на 2019-2022 гг.</t>
  </si>
  <si>
    <t>10.0.01.21000</t>
  </si>
  <si>
    <t>11.</t>
  </si>
  <si>
    <t>400</t>
  </si>
  <si>
    <t>Субсидия местным бюджетам на создание дополнительных мест для детей в возрасте от 1,5 до 3 лет в образовательных организациях</t>
  </si>
  <si>
    <t>0501</t>
  </si>
  <si>
    <t>11.0.00.21000</t>
  </si>
  <si>
    <t>1102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</si>
  <si>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</si>
  <si>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</si>
  <si>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</si>
  <si>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</si>
  <si>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</si>
  <si>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Привлечение и закрепление врачебных кадров муниципального образования Куйтунский район на 2019-2023 гг</t>
  </si>
  <si>
    <t>1003</t>
  </si>
  <si>
    <t>13.0.02.21000</t>
  </si>
  <si>
    <t>300</t>
  </si>
  <si>
    <t>14.</t>
  </si>
  <si>
    <t xml:space="preserve">Развитие дорожного хозяйства на территории муниципального образования Куйтунский район на 2020-2024 гг </t>
  </si>
  <si>
    <t>Софинансирование на осуществление дорожной деятельности в отношении автомобильных дорог местного значения</t>
  </si>
  <si>
    <t>0409</t>
  </si>
  <si>
    <t>14.0.01.21000</t>
  </si>
  <si>
    <t>Субсидия местным бюджетам на осуществление дорожной деятельности в отношении автомобильных дорог местного значения</t>
  </si>
  <si>
    <t>14.0.01.S2951</t>
  </si>
  <si>
    <t>Капитальный ремонт и содержание автомобильной дороги</t>
  </si>
  <si>
    <t>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</si>
  <si>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</si>
  <si>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</si>
  <si>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</si>
  <si>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</si>
  <si>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</si>
  <si>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</si>
  <si>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</si>
  <si>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</si>
  <si>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</si>
  <si>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05.0.00.00000</t>
  </si>
  <si>
    <t>06.0.00.00000</t>
  </si>
  <si>
    <t>07.0.00.00000</t>
  </si>
  <si>
    <t>10.0.00.00000</t>
  </si>
  <si>
    <t>12.0.00.00000</t>
  </si>
  <si>
    <t>реализация иных направлений расходов основного мероприятия, подпрограммы, программы</t>
  </si>
  <si>
    <t>организация деятельности учреждений культуры</t>
  </si>
  <si>
    <t>15.0.01.20300</t>
  </si>
  <si>
    <t>15.0.00.00000</t>
  </si>
  <si>
    <t>15.0.01.S2972</t>
  </si>
  <si>
    <t>0801</t>
  </si>
  <si>
    <t>Субсидия местным бюджетам на комплектование книжных фондов муниципальных общедоступных библиотек</t>
  </si>
  <si>
    <t>15.0.01.S2102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</si>
  <si>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</si>
  <si>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15.0.01.L4670</t>
  </si>
  <si>
    <t>Софинансирование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</si>
  <si>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</t>
  </si>
  <si>
    <t>Профилактика социально значимых заболеваний на территории муниципального образования Куйтунский район на 2020-2022 гг</t>
  </si>
  <si>
    <t>16.0.00.00000</t>
  </si>
  <si>
    <t>0113</t>
  </si>
  <si>
    <t>16.0.00.21000</t>
  </si>
  <si>
    <t>17.</t>
  </si>
  <si>
    <t>17.0.00.00000</t>
  </si>
  <si>
    <t>18.</t>
  </si>
  <si>
    <t>Муниципальное управление на 2020-2024 гг</t>
  </si>
  <si>
    <t>18.0.00.00000</t>
  </si>
  <si>
    <t>Денежная выплата приглашенным медицинским работникам</t>
  </si>
  <si>
    <t>Финансовое обеспечение выполнения функций высшего должностного лица</t>
  </si>
  <si>
    <t>0102</t>
  </si>
  <si>
    <t>18.0.01.20100</t>
  </si>
  <si>
    <t>18.0.01.S2972</t>
  </si>
  <si>
    <t>Финансовое обеспечение выполнения функций органов местного самоуправления</t>
  </si>
  <si>
    <t>0104</t>
  </si>
  <si>
    <t>18.0.02.20100</t>
  </si>
  <si>
    <t>18.0.02.S2972</t>
  </si>
  <si>
    <t>Обеспечение условий деятельности в области земельно-имущественных отношений</t>
  </si>
  <si>
    <t>18.0.03.20100</t>
  </si>
  <si>
    <t>18.0.03.S2972</t>
  </si>
  <si>
    <t>Совершенствование системы учета муниципальной собственности</t>
  </si>
  <si>
    <t>18.0.04.20100</t>
  </si>
  <si>
    <t>Поддержка и улучшение состояния ЖКХ</t>
  </si>
  <si>
    <t>0408</t>
  </si>
  <si>
    <t>18.0.05.20100</t>
  </si>
  <si>
    <t>Осуществление отдельных областных государственных полномочий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</si>
  <si>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</si>
  <si>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</si>
  <si>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</si>
  <si>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</si>
  <si>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</si>
  <si>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</si>
  <si>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</si>
  <si>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18.0.06.54690</t>
  </si>
  <si>
    <t>18.0.06.73120</t>
  </si>
  <si>
    <t>0605</t>
  </si>
  <si>
    <t>1006</t>
  </si>
  <si>
    <t>18.0.06.73040</t>
  </si>
  <si>
    <t>18.0.06.73060</t>
  </si>
  <si>
    <t>Финансовое обеспечение выполнения функций по осуществлению части переданных полномочий поселений по решению вопросов местного значения</t>
  </si>
  <si>
    <t>18.0.07.20100</t>
  </si>
  <si>
    <t xml:space="preserve">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 </t>
  </si>
  <si>
    <t>1001</t>
  </si>
  <si>
    <t>18.0.08.21000</t>
  </si>
  <si>
    <t>Обеспечение эффективности управления экономическим развитием</t>
  </si>
  <si>
    <t>18.0.09.S2370</t>
  </si>
  <si>
    <t>0804</t>
  </si>
  <si>
    <t>План на 2020 год в соответствии со сводной бюджетной росписью</t>
  </si>
  <si>
    <t>Комплексное развитие муниципального образования Куйтунский район Иркутской области на 2014-2017 годы и на период до 2020 года</t>
  </si>
  <si>
    <t>01.4.01.S2070</t>
  </si>
  <si>
    <t>01.6.00.21000</t>
  </si>
  <si>
    <t>09.0.00.20350</t>
  </si>
  <si>
    <t>1105</t>
  </si>
  <si>
    <t>Укрепление межнационального и межконфессиального согласия на территории муниципального образования Куйтунский район на 2020-2022 гг.</t>
  </si>
  <si>
    <t>19.0.00.00000</t>
  </si>
  <si>
    <t>19.0.02.20100</t>
  </si>
  <si>
    <t>19.0.03.20100</t>
  </si>
  <si>
    <t>19.0.04.20100</t>
  </si>
  <si>
    <t>19.0.05.20100</t>
  </si>
  <si>
    <t>01.Г.00.L2551</t>
  </si>
  <si>
    <t>17.0.01.S2954</t>
  </si>
  <si>
    <t>Субсидии местным бюджетам на строит-во генерирующих объектов на основе возобновляемых источников энергии, модернизацию и реконструкцию существующих объектов, вырабатывающих тепловую и электрическую энергию с использованием высокоэффек-го энергогенерирующего оборуд-я с альтернат-ми источноками энергии, и на содействие развитию и модернизации электроэнергетики в Иркутской области</t>
  </si>
  <si>
    <t>Развитие жилищного строительства на сельских территориях и повышение уровня благоустройства домовладений</t>
  </si>
  <si>
    <t>11.0.01.L5761</t>
  </si>
  <si>
    <t>Приобретение жилья для специалистов</t>
  </si>
  <si>
    <t>11.0.02.21000</t>
  </si>
  <si>
    <t>11.0.03.S2790</t>
  </si>
  <si>
    <t>18.0.05.21000</t>
  </si>
  <si>
    <t>01.Д.03.21000</t>
  </si>
  <si>
    <t>01.Г.Е2.50971</t>
  </si>
  <si>
    <t>02.1.02.20100</t>
  </si>
  <si>
    <t>1403</t>
  </si>
  <si>
    <t>02.1.05.74110</t>
  </si>
  <si>
    <t>11.0.Р2.52321</t>
  </si>
  <si>
    <t>15.0.01.21000</t>
  </si>
  <si>
    <t>Исп.Лукомская М.А. 8 (395 36) 5-24-70</t>
  </si>
  <si>
    <t>Подпрограмма "Поддержка инновационного развития управления образования, педагогических кадров Куйтунского района"</t>
  </si>
  <si>
    <t>01.Д.01.21000</t>
  </si>
  <si>
    <t>01.Д.04.21000</t>
  </si>
  <si>
    <t>01.Д.05.21000</t>
  </si>
  <si>
    <t>0405</t>
  </si>
  <si>
    <t>11.0.03.21000</t>
  </si>
  <si>
    <t>12.0.00.S2850</t>
  </si>
  <si>
    <t>18.0.05.74140</t>
  </si>
  <si>
    <t>18.0.10.74090</t>
  </si>
  <si>
    <t>Подпрограмма "Привлечение и закрепление педагогических кадров"</t>
  </si>
  <si>
    <t>Улучшение условий и охраны труда в муниципальном образовании Куйтунский район</t>
  </si>
  <si>
    <t>Развитие культуры в муниципальном образовании Куйтунский район на 2019-2021 гг</t>
  </si>
  <si>
    <t>Субсидии местным бюджетам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</si>
  <si>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Защита населения и территории от чрезвычайных ситуаций природного техногенного характера, гражданская оборона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</si>
  <si>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</si>
  <si>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01.Д.03.L3031</t>
  </si>
  <si>
    <t>01.Д.03.L3041</t>
  </si>
  <si>
    <t>01.Д.03.S2937</t>
  </si>
  <si>
    <t>13.0.01.00000</t>
  </si>
  <si>
    <t>Начальник финансового управления администрации</t>
  </si>
  <si>
    <t>Н. А. Ковшарова</t>
  </si>
  <si>
    <t>Информация об исполнении муниципальных программ  и подпрограмм 
муниципального образования Куйтунский район на 01.11.2020 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</si>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</sst>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4" fillId="0" borderId="8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1" t="s">
        <v>7</v>
      </c>
      <c r="B5" s="31"/>
      <c r="C5" s="31"/>
      <c r="D5" s="31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31" t="s">
        <v>9</v>
      </c>
      <c r="B8" s="31"/>
      <c r="C8" s="31"/>
      <c r="D8" s="31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4"/>
  <sheetViews>
    <sheetView tabSelected="1" workbookViewId="0">
      <selection activeCell="K8" sqref="K8"/>
    </sheetView>
  </sheetViews>
  <sheetFormatPr defaultRowHeight="12.75" x14ac:dyDescent="0.2"/>
  <cols>
    <col min="1" max="1" width="6.140625" style="22" customWidth="1"/>
    <col min="2" max="2" width="45.140625" style="22" customWidth="1"/>
    <col min="3" max="4" width="9.140625" style="22"/>
    <col min="5" max="5" width="15.85546875" style="22" customWidth="1"/>
    <col min="6" max="6" width="9.140625" style="22"/>
    <col min="7" max="7" width="12" style="22" customWidth="1"/>
    <col min="8" max="8" width="10.42578125" style="22" customWidth="1"/>
    <col min="9" max="9" width="11.140625" style="22" customWidth="1"/>
  </cols>
  <sheetData>
    <row r="1" spans="1:9" ht="39" customHeight="1" x14ac:dyDescent="0.25">
      <c r="A1" s="39" t="s">
        <v>282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4"/>
      <c r="B2" s="40"/>
      <c r="C2" s="40"/>
      <c r="D2" s="40"/>
      <c r="E2" s="40"/>
      <c r="F2" s="40"/>
      <c r="G2" s="41"/>
      <c r="H2" s="41"/>
      <c r="I2" s="41"/>
    </row>
    <row r="3" spans="1:9" x14ac:dyDescent="0.2">
      <c r="A3" s="4"/>
      <c r="B3" s="4"/>
      <c r="C3" s="4"/>
      <c r="D3" s="4"/>
      <c r="E3" s="4"/>
      <c r="F3" s="4"/>
      <c r="G3" s="3"/>
      <c r="H3" s="42" t="s">
        <v>0</v>
      </c>
      <c r="I3" s="42"/>
    </row>
    <row r="4" spans="1:9" ht="24" customHeight="1" x14ac:dyDescent="0.2">
      <c r="A4" s="43" t="s">
        <v>2</v>
      </c>
      <c r="B4" s="44" t="s">
        <v>3</v>
      </c>
      <c r="C4" s="46" t="s">
        <v>14</v>
      </c>
      <c r="D4" s="47"/>
      <c r="E4" s="47"/>
      <c r="F4" s="48"/>
      <c r="G4" s="44" t="s">
        <v>232</v>
      </c>
      <c r="H4" s="44" t="s">
        <v>4</v>
      </c>
      <c r="I4" s="44" t="s">
        <v>5</v>
      </c>
    </row>
    <row r="5" spans="1:9" ht="46.5" customHeight="1" x14ac:dyDescent="0.2">
      <c r="A5" s="43"/>
      <c r="B5" s="45"/>
      <c r="C5" s="29" t="s">
        <v>15</v>
      </c>
      <c r="D5" s="29" t="s">
        <v>16</v>
      </c>
      <c r="E5" s="29" t="s">
        <v>17</v>
      </c>
      <c r="F5" s="29" t="s">
        <v>18</v>
      </c>
      <c r="G5" s="45"/>
      <c r="H5" s="45"/>
      <c r="I5" s="45"/>
    </row>
    <row r="6" spans="1:9" x14ac:dyDescent="0.2">
      <c r="A6" s="25" t="s">
        <v>96</v>
      </c>
      <c r="B6" s="6" t="s">
        <v>42</v>
      </c>
      <c r="C6" s="29" t="s">
        <v>21</v>
      </c>
      <c r="D6" s="29"/>
      <c r="E6" s="29" t="s">
        <v>163</v>
      </c>
      <c r="F6" s="29"/>
      <c r="G6" s="16">
        <f>SUM(G7:G83)</f>
        <v>1012523.4000000001</v>
      </c>
      <c r="H6" s="16">
        <f>SUM(H7:H83)</f>
        <v>781703.39999999991</v>
      </c>
      <c r="I6" s="7">
        <f t="shared" ref="I6:I125" si="0">H6/G6</f>
        <v>0.77203489815642756</v>
      </c>
    </row>
    <row r="7" spans="1:9" x14ac:dyDescent="0.2">
      <c r="A7" s="24" t="s">
        <v>283</v>
      </c>
      <c r="B7" s="10" t="s">
        <v>34</v>
      </c>
      <c r="C7" s="8" t="s">
        <v>21</v>
      </c>
      <c r="D7" s="8" t="s">
        <v>31</v>
      </c>
      <c r="E7" s="8" t="s">
        <v>43</v>
      </c>
      <c r="F7" s="8" t="s">
        <v>27</v>
      </c>
      <c r="G7" s="15">
        <v>497.8</v>
      </c>
      <c r="H7" s="15">
        <v>297.60000000000002</v>
      </c>
      <c r="I7" s="9">
        <f t="shared" si="0"/>
        <v>0.59783045399758938</v>
      </c>
    </row>
    <row r="8" spans="1:9" ht="33.75" x14ac:dyDescent="0.2">
      <c r="A8" s="24" t="s">
        <v>82</v>
      </c>
      <c r="B8" s="10" t="s">
        <v>35</v>
      </c>
      <c r="C8" s="8" t="s">
        <v>21</v>
      </c>
      <c r="D8" s="8" t="s">
        <v>22</v>
      </c>
      <c r="E8" s="8" t="s">
        <v>45</v>
      </c>
      <c r="F8" s="8" t="s">
        <v>27</v>
      </c>
      <c r="G8" s="15">
        <v>112.7</v>
      </c>
      <c r="H8" s="15">
        <v>112.7</v>
      </c>
      <c r="I8" s="9">
        <f t="shared" si="0"/>
        <v>1</v>
      </c>
    </row>
    <row r="9" spans="1:9" ht="22.5" x14ac:dyDescent="0.2">
      <c r="A9" s="24" t="s">
        <v>83</v>
      </c>
      <c r="B9" s="26" t="s">
        <v>36</v>
      </c>
      <c r="C9" s="8" t="s">
        <v>21</v>
      </c>
      <c r="D9" s="8" t="s">
        <v>22</v>
      </c>
      <c r="E9" s="8" t="s">
        <v>44</v>
      </c>
      <c r="F9" s="8" t="s">
        <v>27</v>
      </c>
      <c r="G9" s="15">
        <v>386</v>
      </c>
      <c r="H9" s="15">
        <v>10.8</v>
      </c>
      <c r="I9" s="9">
        <f t="shared" si="0"/>
        <v>2.7979274611398965E-2</v>
      </c>
    </row>
    <row r="10" spans="1:9" x14ac:dyDescent="0.2">
      <c r="A10" s="38" t="s">
        <v>84</v>
      </c>
      <c r="B10" s="33" t="s">
        <v>11</v>
      </c>
      <c r="C10" s="8" t="s">
        <v>21</v>
      </c>
      <c r="D10" s="8" t="s">
        <v>20</v>
      </c>
      <c r="E10" s="8" t="s">
        <v>46</v>
      </c>
      <c r="F10" s="8" t="s">
        <v>27</v>
      </c>
      <c r="G10" s="15">
        <v>135.6</v>
      </c>
      <c r="H10" s="15">
        <v>97.4</v>
      </c>
      <c r="I10" s="9">
        <f t="shared" si="0"/>
        <v>0.71828908554572279</v>
      </c>
    </row>
    <row r="11" spans="1:9" x14ac:dyDescent="0.2">
      <c r="A11" s="38"/>
      <c r="B11" s="34"/>
      <c r="C11" s="8" t="s">
        <v>21</v>
      </c>
      <c r="D11" s="8" t="s">
        <v>20</v>
      </c>
      <c r="E11" s="8" t="s">
        <v>234</v>
      </c>
      <c r="F11" s="8" t="s">
        <v>27</v>
      </c>
      <c r="G11" s="15">
        <v>2122</v>
      </c>
      <c r="H11" s="15">
        <v>1524.7</v>
      </c>
      <c r="I11" s="9">
        <f t="shared" si="0"/>
        <v>0.71852026390197932</v>
      </c>
    </row>
    <row r="12" spans="1:9" x14ac:dyDescent="0.2">
      <c r="A12" s="38"/>
      <c r="B12" s="34"/>
      <c r="C12" s="8" t="s">
        <v>21</v>
      </c>
      <c r="D12" s="8" t="s">
        <v>20</v>
      </c>
      <c r="E12" s="8" t="s">
        <v>47</v>
      </c>
      <c r="F12" s="8" t="s">
        <v>27</v>
      </c>
      <c r="G12" s="15">
        <v>2674.7</v>
      </c>
      <c r="H12" s="15"/>
      <c r="I12" s="9">
        <f t="shared" si="0"/>
        <v>0</v>
      </c>
    </row>
    <row r="13" spans="1:9" x14ac:dyDescent="0.2">
      <c r="A13" s="38"/>
      <c r="B13" s="34"/>
      <c r="C13" s="8" t="s">
        <v>21</v>
      </c>
      <c r="D13" s="8" t="s">
        <v>20</v>
      </c>
      <c r="E13" s="8" t="s">
        <v>47</v>
      </c>
      <c r="F13" s="8" t="s">
        <v>29</v>
      </c>
      <c r="G13" s="15">
        <v>506</v>
      </c>
      <c r="H13" s="15"/>
      <c r="I13" s="9">
        <f t="shared" si="0"/>
        <v>0</v>
      </c>
    </row>
    <row r="14" spans="1:9" x14ac:dyDescent="0.2">
      <c r="A14" s="38"/>
      <c r="B14" s="34"/>
      <c r="C14" s="8" t="s">
        <v>21</v>
      </c>
      <c r="D14" s="8" t="s">
        <v>20</v>
      </c>
      <c r="E14" s="8" t="s">
        <v>48</v>
      </c>
      <c r="F14" s="8" t="s">
        <v>28</v>
      </c>
      <c r="G14" s="15">
        <v>277.89999999999998</v>
      </c>
      <c r="H14" s="15">
        <v>277.89999999999998</v>
      </c>
      <c r="I14" s="9">
        <f t="shared" ref="I14" si="1">H14/G14</f>
        <v>1</v>
      </c>
    </row>
    <row r="15" spans="1:9" x14ac:dyDescent="0.2">
      <c r="A15" s="38"/>
      <c r="B15" s="34"/>
      <c r="C15" s="8" t="s">
        <v>21</v>
      </c>
      <c r="D15" s="8" t="s">
        <v>20</v>
      </c>
      <c r="E15" s="8" t="s">
        <v>48</v>
      </c>
      <c r="F15" s="8" t="s">
        <v>27</v>
      </c>
      <c r="G15" s="15">
        <v>3.5</v>
      </c>
      <c r="H15" s="15"/>
      <c r="I15" s="9">
        <f t="shared" si="0"/>
        <v>0</v>
      </c>
    </row>
    <row r="16" spans="1:9" x14ac:dyDescent="0.2">
      <c r="A16" s="38"/>
      <c r="B16" s="35"/>
      <c r="C16" s="8" t="s">
        <v>21</v>
      </c>
      <c r="D16" s="8" t="s">
        <v>20</v>
      </c>
      <c r="E16" s="8" t="s">
        <v>48</v>
      </c>
      <c r="F16" s="8" t="s">
        <v>29</v>
      </c>
      <c r="G16" s="15">
        <v>18.5</v>
      </c>
      <c r="H16" s="15">
        <v>18.5</v>
      </c>
      <c r="I16" s="9">
        <f t="shared" si="0"/>
        <v>1</v>
      </c>
    </row>
    <row r="17" spans="1:9" x14ac:dyDescent="0.2">
      <c r="A17" s="24" t="s">
        <v>85</v>
      </c>
      <c r="B17" s="10" t="s">
        <v>12</v>
      </c>
      <c r="C17" s="8" t="s">
        <v>21</v>
      </c>
      <c r="D17" s="8" t="s">
        <v>22</v>
      </c>
      <c r="E17" s="8" t="s">
        <v>49</v>
      </c>
      <c r="F17" s="8" t="s">
        <v>27</v>
      </c>
      <c r="G17" s="15">
        <v>170</v>
      </c>
      <c r="H17" s="15">
        <v>120</v>
      </c>
      <c r="I17" s="9">
        <f t="shared" si="0"/>
        <v>0.70588235294117652</v>
      </c>
    </row>
    <row r="18" spans="1:9" ht="12.75" customHeight="1" x14ac:dyDescent="0.2">
      <c r="A18" s="38" t="s">
        <v>86</v>
      </c>
      <c r="B18" s="33" t="s">
        <v>37</v>
      </c>
      <c r="C18" s="8" t="s">
        <v>21</v>
      </c>
      <c r="D18" s="8" t="s">
        <v>24</v>
      </c>
      <c r="E18" s="8" t="s">
        <v>235</v>
      </c>
      <c r="F18" s="8" t="s">
        <v>27</v>
      </c>
      <c r="G18" s="15">
        <v>45.2</v>
      </c>
      <c r="H18" s="15">
        <v>5.0999999999999996</v>
      </c>
      <c r="I18" s="9">
        <f>H18/G18</f>
        <v>0.11283185840707963</v>
      </c>
    </row>
    <row r="19" spans="1:9" ht="22.5" customHeight="1" x14ac:dyDescent="0.2">
      <c r="A19" s="38"/>
      <c r="B19" s="35"/>
      <c r="C19" s="8" t="s">
        <v>21</v>
      </c>
      <c r="D19" s="8" t="s">
        <v>24</v>
      </c>
      <c r="E19" s="8" t="s">
        <v>50</v>
      </c>
      <c r="F19" s="8" t="s">
        <v>27</v>
      </c>
      <c r="G19" s="15">
        <v>1968</v>
      </c>
      <c r="H19" s="15">
        <v>729.1</v>
      </c>
      <c r="I19" s="9">
        <f t="shared" si="0"/>
        <v>0.37047764227642277</v>
      </c>
    </row>
    <row r="20" spans="1:9" ht="22.5" x14ac:dyDescent="0.2">
      <c r="A20" s="24" t="s">
        <v>87</v>
      </c>
      <c r="B20" s="10" t="s">
        <v>270</v>
      </c>
      <c r="C20" s="8" t="s">
        <v>21</v>
      </c>
      <c r="D20" s="8" t="s">
        <v>22</v>
      </c>
      <c r="E20" s="8" t="s">
        <v>51</v>
      </c>
      <c r="F20" s="8" t="s">
        <v>28</v>
      </c>
      <c r="G20" s="15">
        <v>54</v>
      </c>
      <c r="H20" s="15"/>
      <c r="I20" s="9">
        <f>H20/G20</f>
        <v>0</v>
      </c>
    </row>
    <row r="21" spans="1:9" ht="45" x14ac:dyDescent="0.2">
      <c r="A21" s="24" t="s">
        <v>88</v>
      </c>
      <c r="B21" s="10" t="s">
        <v>38</v>
      </c>
      <c r="C21" s="8" t="s">
        <v>21</v>
      </c>
      <c r="D21" s="8" t="s">
        <v>24</v>
      </c>
      <c r="E21" s="8" t="s">
        <v>52</v>
      </c>
      <c r="F21" s="8" t="s">
        <v>27</v>
      </c>
      <c r="G21" s="15">
        <v>2268.4</v>
      </c>
      <c r="H21" s="15"/>
      <c r="I21" s="9">
        <f t="shared" si="0"/>
        <v>0</v>
      </c>
    </row>
    <row r="22" spans="1:9" x14ac:dyDescent="0.2">
      <c r="A22" s="24" t="s">
        <v>89</v>
      </c>
      <c r="B22" s="10" t="s">
        <v>30</v>
      </c>
      <c r="C22" s="8" t="s">
        <v>21</v>
      </c>
      <c r="D22" s="8" t="s">
        <v>22</v>
      </c>
      <c r="E22" s="8" t="s">
        <v>53</v>
      </c>
      <c r="F22" s="8" t="s">
        <v>27</v>
      </c>
      <c r="G22" s="15">
        <v>470.3</v>
      </c>
      <c r="H22" s="15">
        <v>438.8</v>
      </c>
      <c r="I22" s="9">
        <f t="shared" si="0"/>
        <v>0.93302147565383797</v>
      </c>
    </row>
    <row r="23" spans="1:9" ht="33.75" x14ac:dyDescent="0.2">
      <c r="A23" s="24" t="s">
        <v>90</v>
      </c>
      <c r="B23" s="10" t="s">
        <v>261</v>
      </c>
      <c r="C23" s="8" t="s">
        <v>21</v>
      </c>
      <c r="D23" s="8" t="s">
        <v>22</v>
      </c>
      <c r="E23" s="8" t="s">
        <v>54</v>
      </c>
      <c r="F23" s="8" t="s">
        <v>27</v>
      </c>
      <c r="G23" s="15">
        <v>351</v>
      </c>
      <c r="H23" s="15">
        <v>150</v>
      </c>
      <c r="I23" s="9">
        <f t="shared" si="0"/>
        <v>0.42735042735042733</v>
      </c>
    </row>
    <row r="24" spans="1:9" x14ac:dyDescent="0.2">
      <c r="A24" s="38" t="s">
        <v>91</v>
      </c>
      <c r="B24" s="33" t="s">
        <v>13</v>
      </c>
      <c r="C24" s="8" t="s">
        <v>21</v>
      </c>
      <c r="D24" s="8" t="s">
        <v>24</v>
      </c>
      <c r="E24" s="8" t="s">
        <v>55</v>
      </c>
      <c r="F24" s="8" t="s">
        <v>27</v>
      </c>
      <c r="G24" s="15">
        <v>708.7</v>
      </c>
      <c r="H24" s="15">
        <v>510.7</v>
      </c>
      <c r="I24" s="9">
        <f t="shared" si="0"/>
        <v>0.72061521094962599</v>
      </c>
    </row>
    <row r="25" spans="1:9" x14ac:dyDescent="0.2">
      <c r="A25" s="38"/>
      <c r="B25" s="35"/>
      <c r="C25" s="8" t="s">
        <v>21</v>
      </c>
      <c r="D25" s="8" t="s">
        <v>24</v>
      </c>
      <c r="E25" s="8" t="s">
        <v>56</v>
      </c>
      <c r="F25" s="8" t="s">
        <v>27</v>
      </c>
      <c r="G25" s="15">
        <v>4676.3999999999996</v>
      </c>
      <c r="H25" s="15">
        <v>4538</v>
      </c>
      <c r="I25" s="9">
        <f t="shared" si="0"/>
        <v>0.9704045847232915</v>
      </c>
    </row>
    <row r="26" spans="1:9" x14ac:dyDescent="0.2">
      <c r="A26" s="38" t="s">
        <v>92</v>
      </c>
      <c r="B26" s="33" t="s">
        <v>39</v>
      </c>
      <c r="C26" s="8" t="s">
        <v>21</v>
      </c>
      <c r="D26" s="8" t="s">
        <v>31</v>
      </c>
      <c r="E26" s="8" t="s">
        <v>57</v>
      </c>
      <c r="F26" s="8" t="s">
        <v>27</v>
      </c>
      <c r="G26" s="15">
        <v>335.1</v>
      </c>
      <c r="H26" s="15">
        <v>320.3</v>
      </c>
      <c r="I26" s="9">
        <f t="shared" si="0"/>
        <v>0.95583407937928977</v>
      </c>
    </row>
    <row r="27" spans="1:9" x14ac:dyDescent="0.2">
      <c r="A27" s="38"/>
      <c r="B27" s="34"/>
      <c r="C27" s="8" t="s">
        <v>21</v>
      </c>
      <c r="D27" s="8" t="s">
        <v>24</v>
      </c>
      <c r="E27" s="8" t="s">
        <v>57</v>
      </c>
      <c r="F27" s="8" t="s">
        <v>27</v>
      </c>
      <c r="G27" s="15">
        <v>1438</v>
      </c>
      <c r="H27" s="15">
        <v>1318</v>
      </c>
      <c r="I27" s="9">
        <f t="shared" si="0"/>
        <v>0.91655076495132126</v>
      </c>
    </row>
    <row r="28" spans="1:9" x14ac:dyDescent="0.2">
      <c r="A28" s="38"/>
      <c r="B28" s="34"/>
      <c r="C28" s="8" t="s">
        <v>21</v>
      </c>
      <c r="D28" s="8" t="s">
        <v>33</v>
      </c>
      <c r="E28" s="8" t="s">
        <v>57</v>
      </c>
      <c r="F28" s="8" t="s">
        <v>27</v>
      </c>
      <c r="G28" s="15">
        <v>92.1</v>
      </c>
      <c r="H28" s="15">
        <v>74.900000000000006</v>
      </c>
      <c r="I28" s="9">
        <f t="shared" si="0"/>
        <v>0.81324647122692739</v>
      </c>
    </row>
    <row r="29" spans="1:9" x14ac:dyDescent="0.2">
      <c r="A29" s="38"/>
      <c r="B29" s="34"/>
      <c r="C29" s="8" t="s">
        <v>21</v>
      </c>
      <c r="D29" s="8" t="s">
        <v>20</v>
      </c>
      <c r="E29" s="8" t="s">
        <v>57</v>
      </c>
      <c r="F29" s="8" t="s">
        <v>27</v>
      </c>
      <c r="G29" s="15">
        <v>20</v>
      </c>
      <c r="H29" s="15">
        <v>15.8</v>
      </c>
      <c r="I29" s="9">
        <f t="shared" si="0"/>
        <v>0.79</v>
      </c>
    </row>
    <row r="30" spans="1:9" x14ac:dyDescent="0.2">
      <c r="A30" s="38"/>
      <c r="B30" s="34"/>
      <c r="C30" s="8" t="s">
        <v>21</v>
      </c>
      <c r="D30" s="8" t="s">
        <v>24</v>
      </c>
      <c r="E30" s="8" t="s">
        <v>58</v>
      </c>
      <c r="F30" s="8" t="s">
        <v>29</v>
      </c>
      <c r="G30" s="15">
        <v>99.3</v>
      </c>
      <c r="H30" s="15">
        <v>99.3</v>
      </c>
      <c r="I30" s="9">
        <f t="shared" si="0"/>
        <v>1</v>
      </c>
    </row>
    <row r="31" spans="1:9" x14ac:dyDescent="0.2">
      <c r="A31" s="38"/>
      <c r="B31" s="34"/>
      <c r="C31" s="8" t="s">
        <v>21</v>
      </c>
      <c r="D31" s="8" t="s">
        <v>24</v>
      </c>
      <c r="E31" s="8" t="s">
        <v>59</v>
      </c>
      <c r="F31" s="8" t="s">
        <v>27</v>
      </c>
      <c r="G31" s="15">
        <v>519</v>
      </c>
      <c r="H31" s="15">
        <v>453.2</v>
      </c>
      <c r="I31" s="9">
        <f t="shared" si="0"/>
        <v>0.87321772639691708</v>
      </c>
    </row>
    <row r="32" spans="1:9" x14ac:dyDescent="0.2">
      <c r="A32" s="38"/>
      <c r="B32" s="35"/>
      <c r="C32" s="8" t="s">
        <v>21</v>
      </c>
      <c r="D32" s="8" t="s">
        <v>24</v>
      </c>
      <c r="E32" s="8" t="s">
        <v>60</v>
      </c>
      <c r="F32" s="8" t="s">
        <v>27</v>
      </c>
      <c r="G32" s="15">
        <v>624</v>
      </c>
      <c r="H32" s="15">
        <v>343.9</v>
      </c>
      <c r="I32" s="9">
        <f t="shared" si="0"/>
        <v>0.5511217948717948</v>
      </c>
    </row>
    <row r="33" spans="1:9" x14ac:dyDescent="0.2">
      <c r="A33" s="38" t="s">
        <v>93</v>
      </c>
      <c r="B33" s="33" t="s">
        <v>40</v>
      </c>
      <c r="C33" s="8" t="s">
        <v>21</v>
      </c>
      <c r="D33" s="8" t="s">
        <v>24</v>
      </c>
      <c r="E33" s="8" t="s">
        <v>244</v>
      </c>
      <c r="F33" s="8" t="s">
        <v>27</v>
      </c>
      <c r="G33" s="15">
        <v>1700</v>
      </c>
      <c r="H33" s="15">
        <v>1697.5</v>
      </c>
      <c r="I33" s="9">
        <f t="shared" si="0"/>
        <v>0.99852941176470589</v>
      </c>
    </row>
    <row r="34" spans="1:9" x14ac:dyDescent="0.2">
      <c r="A34" s="38"/>
      <c r="B34" s="34"/>
      <c r="C34" s="8" t="s">
        <v>21</v>
      </c>
      <c r="D34" s="8" t="s">
        <v>31</v>
      </c>
      <c r="E34" s="8" t="s">
        <v>61</v>
      </c>
      <c r="F34" s="8" t="s">
        <v>27</v>
      </c>
      <c r="G34" s="15">
        <v>1048.5999999999999</v>
      </c>
      <c r="H34" s="15">
        <v>793.6</v>
      </c>
      <c r="I34" s="9">
        <f t="shared" si="0"/>
        <v>0.75681861529658601</v>
      </c>
    </row>
    <row r="35" spans="1:9" x14ac:dyDescent="0.2">
      <c r="A35" s="38"/>
      <c r="B35" s="34"/>
      <c r="C35" s="8" t="s">
        <v>21</v>
      </c>
      <c r="D35" s="8" t="s">
        <v>24</v>
      </c>
      <c r="E35" s="8" t="s">
        <v>61</v>
      </c>
      <c r="F35" s="8" t="s">
        <v>27</v>
      </c>
      <c r="G35" s="15">
        <v>963</v>
      </c>
      <c r="H35" s="15">
        <v>819.9</v>
      </c>
      <c r="I35" s="9">
        <f t="shared" si="0"/>
        <v>0.8514018691588785</v>
      </c>
    </row>
    <row r="36" spans="1:9" x14ac:dyDescent="0.2">
      <c r="A36" s="38"/>
      <c r="B36" s="34"/>
      <c r="C36" s="8" t="s">
        <v>21</v>
      </c>
      <c r="D36" s="8" t="s">
        <v>24</v>
      </c>
      <c r="E36" s="8" t="s">
        <v>254</v>
      </c>
      <c r="F36" s="8" t="s">
        <v>27</v>
      </c>
      <c r="G36" s="15">
        <v>2751</v>
      </c>
      <c r="H36" s="15">
        <v>2115.9</v>
      </c>
      <c r="I36" s="9">
        <f t="shared" si="0"/>
        <v>0.76913849509269361</v>
      </c>
    </row>
    <row r="37" spans="1:9" x14ac:dyDescent="0.2">
      <c r="A37" s="38"/>
      <c r="B37" s="34"/>
      <c r="C37" s="8" t="s">
        <v>21</v>
      </c>
      <c r="D37" s="8" t="s">
        <v>24</v>
      </c>
      <c r="E37" s="8" t="s">
        <v>254</v>
      </c>
      <c r="F37" s="8" t="s">
        <v>29</v>
      </c>
      <c r="G37" s="15">
        <v>2036.2</v>
      </c>
      <c r="H37" s="15">
        <v>2036.2</v>
      </c>
      <c r="I37" s="9">
        <f t="shared" si="0"/>
        <v>1</v>
      </c>
    </row>
    <row r="38" spans="1:9" x14ac:dyDescent="0.2">
      <c r="A38" s="38"/>
      <c r="B38" s="35"/>
      <c r="C38" s="8" t="s">
        <v>21</v>
      </c>
      <c r="D38" s="8" t="s">
        <v>24</v>
      </c>
      <c r="E38" s="8" t="s">
        <v>62</v>
      </c>
      <c r="F38" s="8" t="s">
        <v>27</v>
      </c>
      <c r="G38" s="15">
        <v>62529.3</v>
      </c>
      <c r="H38" s="15">
        <v>56700.9</v>
      </c>
      <c r="I38" s="9">
        <f t="shared" si="0"/>
        <v>0.90678929717748313</v>
      </c>
    </row>
    <row r="39" spans="1:9" x14ac:dyDescent="0.2">
      <c r="A39" s="38" t="s">
        <v>94</v>
      </c>
      <c r="B39" s="33" t="s">
        <v>63</v>
      </c>
      <c r="C39" s="8" t="s">
        <v>21</v>
      </c>
      <c r="D39" s="8" t="s">
        <v>22</v>
      </c>
      <c r="E39" s="8" t="s">
        <v>64</v>
      </c>
      <c r="F39" s="8" t="s">
        <v>28</v>
      </c>
      <c r="G39" s="49">
        <v>2689</v>
      </c>
      <c r="H39" s="15">
        <v>2066.6999999999998</v>
      </c>
      <c r="I39" s="9">
        <f t="shared" si="0"/>
        <v>0.7685756786909631</v>
      </c>
    </row>
    <row r="40" spans="1:9" x14ac:dyDescent="0.2">
      <c r="A40" s="38"/>
      <c r="B40" s="34"/>
      <c r="C40" s="8" t="s">
        <v>21</v>
      </c>
      <c r="D40" s="8" t="s">
        <v>22</v>
      </c>
      <c r="E40" s="8" t="s">
        <v>66</v>
      </c>
      <c r="F40" s="8" t="s">
        <v>28</v>
      </c>
      <c r="G40" s="49">
        <v>25448.9</v>
      </c>
      <c r="H40" s="15">
        <v>21965.5</v>
      </c>
      <c r="I40" s="9">
        <f t="shared" si="0"/>
        <v>0.86312178522450866</v>
      </c>
    </row>
    <row r="41" spans="1:9" x14ac:dyDescent="0.2">
      <c r="A41" s="38"/>
      <c r="B41" s="34"/>
      <c r="C41" s="8" t="s">
        <v>21</v>
      </c>
      <c r="D41" s="8" t="s">
        <v>22</v>
      </c>
      <c r="E41" s="8" t="s">
        <v>66</v>
      </c>
      <c r="F41" s="8" t="s">
        <v>27</v>
      </c>
      <c r="G41" s="49">
        <v>4770.8999999999996</v>
      </c>
      <c r="H41" s="15">
        <v>2322.1</v>
      </c>
      <c r="I41" s="9">
        <f t="shared" si="0"/>
        <v>0.48672158292984552</v>
      </c>
    </row>
    <row r="42" spans="1:9" x14ac:dyDescent="0.2">
      <c r="A42" s="38"/>
      <c r="B42" s="34"/>
      <c r="C42" s="8" t="s">
        <v>21</v>
      </c>
      <c r="D42" s="8" t="s">
        <v>22</v>
      </c>
      <c r="E42" s="8" t="s">
        <v>66</v>
      </c>
      <c r="F42" s="8" t="s">
        <v>26</v>
      </c>
      <c r="G42" s="49">
        <v>310</v>
      </c>
      <c r="H42" s="15">
        <v>54.6</v>
      </c>
      <c r="I42" s="9">
        <f t="shared" si="0"/>
        <v>0.17612903225806453</v>
      </c>
    </row>
    <row r="43" spans="1:9" x14ac:dyDescent="0.2">
      <c r="A43" s="38"/>
      <c r="B43" s="34"/>
      <c r="C43" s="8" t="s">
        <v>21</v>
      </c>
      <c r="D43" s="8" t="s">
        <v>41</v>
      </c>
      <c r="E43" s="8" t="s">
        <v>262</v>
      </c>
      <c r="F43" s="8" t="s">
        <v>27</v>
      </c>
      <c r="G43" s="49">
        <v>5</v>
      </c>
      <c r="H43" s="15">
        <v>0</v>
      </c>
      <c r="I43" s="9">
        <f t="shared" ref="I43:I44" si="2">H43/G43</f>
        <v>0</v>
      </c>
    </row>
    <row r="44" spans="1:9" x14ac:dyDescent="0.2">
      <c r="A44" s="38"/>
      <c r="B44" s="34"/>
      <c r="C44" s="8" t="s">
        <v>21</v>
      </c>
      <c r="D44" s="8" t="s">
        <v>22</v>
      </c>
      <c r="E44" s="8" t="s">
        <v>65</v>
      </c>
      <c r="F44" s="8" t="s">
        <v>28</v>
      </c>
      <c r="G44" s="49">
        <v>17672</v>
      </c>
      <c r="H44" s="15">
        <v>17179.3</v>
      </c>
      <c r="I44" s="9">
        <f t="shared" si="2"/>
        <v>0.97211973743775459</v>
      </c>
    </row>
    <row r="45" spans="1:9" x14ac:dyDescent="0.2">
      <c r="A45" s="38"/>
      <c r="B45" s="34"/>
      <c r="C45" s="8" t="s">
        <v>21</v>
      </c>
      <c r="D45" s="8" t="s">
        <v>31</v>
      </c>
      <c r="E45" s="8" t="s">
        <v>67</v>
      </c>
      <c r="F45" s="8" t="s">
        <v>27</v>
      </c>
      <c r="G45" s="49">
        <v>23007.1</v>
      </c>
      <c r="H45" s="15">
        <v>13524.2</v>
      </c>
      <c r="I45" s="9">
        <f t="shared" si="0"/>
        <v>0.5878272359402098</v>
      </c>
    </row>
    <row r="46" spans="1:9" x14ac:dyDescent="0.2">
      <c r="A46" s="38"/>
      <c r="B46" s="34"/>
      <c r="C46" s="8" t="s">
        <v>21</v>
      </c>
      <c r="D46" s="8" t="s">
        <v>31</v>
      </c>
      <c r="E46" s="8" t="s">
        <v>67</v>
      </c>
      <c r="F46" s="8" t="s">
        <v>26</v>
      </c>
      <c r="G46" s="49">
        <v>638.5</v>
      </c>
      <c r="H46" s="15">
        <v>336.3</v>
      </c>
      <c r="I46" s="9">
        <f t="shared" si="0"/>
        <v>0.52670321064996084</v>
      </c>
    </row>
    <row r="47" spans="1:9" x14ac:dyDescent="0.2">
      <c r="A47" s="38"/>
      <c r="B47" s="34"/>
      <c r="C47" s="8" t="s">
        <v>21</v>
      </c>
      <c r="D47" s="8" t="s">
        <v>41</v>
      </c>
      <c r="E47" s="8" t="s">
        <v>67</v>
      </c>
      <c r="F47" s="8" t="s">
        <v>27</v>
      </c>
      <c r="G47" s="49">
        <v>7.9</v>
      </c>
      <c r="H47" s="15">
        <v>2.8</v>
      </c>
      <c r="I47" s="9">
        <f t="shared" si="0"/>
        <v>0.35443037974683539</v>
      </c>
    </row>
    <row r="48" spans="1:9" x14ac:dyDescent="0.2">
      <c r="A48" s="38"/>
      <c r="B48" s="34"/>
      <c r="C48" s="8" t="s">
        <v>21</v>
      </c>
      <c r="D48" s="8" t="s">
        <v>31</v>
      </c>
      <c r="E48" s="8" t="s">
        <v>68</v>
      </c>
      <c r="F48" s="8" t="s">
        <v>28</v>
      </c>
      <c r="G48" s="49">
        <v>172822.5</v>
      </c>
      <c r="H48" s="15">
        <v>133521</v>
      </c>
      <c r="I48" s="9">
        <f t="shared" si="0"/>
        <v>0.77259037451720691</v>
      </c>
    </row>
    <row r="49" spans="1:9" x14ac:dyDescent="0.2">
      <c r="A49" s="38"/>
      <c r="B49" s="34"/>
      <c r="C49" s="8" t="s">
        <v>21</v>
      </c>
      <c r="D49" s="8" t="s">
        <v>31</v>
      </c>
      <c r="E49" s="8" t="s">
        <v>68</v>
      </c>
      <c r="F49" s="8" t="s">
        <v>27</v>
      </c>
      <c r="G49" s="49">
        <v>1391</v>
      </c>
      <c r="H49" s="15">
        <v>1391</v>
      </c>
      <c r="I49" s="9">
        <f t="shared" si="0"/>
        <v>1</v>
      </c>
    </row>
    <row r="50" spans="1:9" x14ac:dyDescent="0.2">
      <c r="A50" s="38"/>
      <c r="B50" s="34"/>
      <c r="C50" s="8" t="s">
        <v>21</v>
      </c>
      <c r="D50" s="8" t="s">
        <v>31</v>
      </c>
      <c r="E50" s="8" t="s">
        <v>68</v>
      </c>
      <c r="F50" s="8" t="s">
        <v>29</v>
      </c>
      <c r="G50" s="49">
        <v>16177</v>
      </c>
      <c r="H50" s="15">
        <v>11577.7</v>
      </c>
      <c r="I50" s="9">
        <f t="shared" si="0"/>
        <v>0.71568894108920078</v>
      </c>
    </row>
    <row r="51" spans="1:9" x14ac:dyDescent="0.2">
      <c r="A51" s="38"/>
      <c r="B51" s="34"/>
      <c r="C51" s="8" t="s">
        <v>21</v>
      </c>
      <c r="D51" s="8" t="s">
        <v>24</v>
      </c>
      <c r="E51" s="8" t="s">
        <v>69</v>
      </c>
      <c r="F51" s="8" t="s">
        <v>28</v>
      </c>
      <c r="G51" s="49">
        <v>29.1</v>
      </c>
      <c r="H51" s="15">
        <v>2.5</v>
      </c>
      <c r="I51" s="9">
        <f t="shared" si="0"/>
        <v>8.5910652920962199E-2</v>
      </c>
    </row>
    <row r="52" spans="1:9" x14ac:dyDescent="0.2">
      <c r="A52" s="38"/>
      <c r="B52" s="34"/>
      <c r="C52" s="8" t="s">
        <v>21</v>
      </c>
      <c r="D52" s="8" t="s">
        <v>24</v>
      </c>
      <c r="E52" s="8" t="s">
        <v>69</v>
      </c>
      <c r="F52" s="8" t="s">
        <v>27</v>
      </c>
      <c r="G52" s="49">
        <v>51633.3</v>
      </c>
      <c r="H52" s="15">
        <v>30735.200000000001</v>
      </c>
      <c r="I52" s="9">
        <f t="shared" si="0"/>
        <v>0.59525926098080117</v>
      </c>
    </row>
    <row r="53" spans="1:9" x14ac:dyDescent="0.2">
      <c r="A53" s="38"/>
      <c r="B53" s="34"/>
      <c r="C53" s="8" t="s">
        <v>21</v>
      </c>
      <c r="D53" s="8" t="s">
        <v>24</v>
      </c>
      <c r="E53" s="8" t="s">
        <v>69</v>
      </c>
      <c r="F53" s="8" t="s">
        <v>26</v>
      </c>
      <c r="G53" s="49">
        <v>1278.8</v>
      </c>
      <c r="H53" s="15">
        <v>1161.2</v>
      </c>
      <c r="I53" s="9">
        <f t="shared" si="0"/>
        <v>0.90803878636221469</v>
      </c>
    </row>
    <row r="54" spans="1:9" x14ac:dyDescent="0.2">
      <c r="A54" s="38"/>
      <c r="B54" s="34"/>
      <c r="C54" s="8" t="s">
        <v>21</v>
      </c>
      <c r="D54" s="8" t="s">
        <v>24</v>
      </c>
      <c r="E54" s="8" t="s">
        <v>70</v>
      </c>
      <c r="F54" s="8" t="s">
        <v>29</v>
      </c>
      <c r="G54" s="49">
        <v>5420.4</v>
      </c>
      <c r="H54" s="15">
        <v>3378.5</v>
      </c>
      <c r="I54" s="9">
        <f>H54/G54</f>
        <v>0.6232934838757288</v>
      </c>
    </row>
    <row r="55" spans="1:9" x14ac:dyDescent="0.2">
      <c r="A55" s="38"/>
      <c r="B55" s="34"/>
      <c r="C55" s="8" t="s">
        <v>21</v>
      </c>
      <c r="D55" s="8" t="s">
        <v>41</v>
      </c>
      <c r="E55" s="8" t="s">
        <v>70</v>
      </c>
      <c r="F55" s="8" t="s">
        <v>27</v>
      </c>
      <c r="G55" s="49">
        <v>5</v>
      </c>
      <c r="H55" s="15">
        <v>0</v>
      </c>
      <c r="I55" s="9">
        <f>H55/G55</f>
        <v>0</v>
      </c>
    </row>
    <row r="56" spans="1:9" x14ac:dyDescent="0.2">
      <c r="A56" s="38"/>
      <c r="B56" s="34"/>
      <c r="C56" s="8" t="s">
        <v>21</v>
      </c>
      <c r="D56" s="8" t="s">
        <v>24</v>
      </c>
      <c r="E56" s="8" t="s">
        <v>72</v>
      </c>
      <c r="F56" s="8" t="s">
        <v>28</v>
      </c>
      <c r="G56" s="49">
        <v>384135.2</v>
      </c>
      <c r="H56" s="15">
        <v>343050.8</v>
      </c>
      <c r="I56" s="9">
        <f t="shared" ref="I56:I83" si="3">H56/G56</f>
        <v>0.89304703135770946</v>
      </c>
    </row>
    <row r="57" spans="1:9" x14ac:dyDescent="0.2">
      <c r="A57" s="38"/>
      <c r="B57" s="34"/>
      <c r="C57" s="8" t="s">
        <v>21</v>
      </c>
      <c r="D57" s="8" t="s">
        <v>24</v>
      </c>
      <c r="E57" s="8" t="s">
        <v>72</v>
      </c>
      <c r="F57" s="8" t="s">
        <v>27</v>
      </c>
      <c r="G57" s="49">
        <v>8072</v>
      </c>
      <c r="H57" s="15">
        <v>6265.8</v>
      </c>
      <c r="I57" s="9">
        <f t="shared" si="3"/>
        <v>0.77623885034687812</v>
      </c>
    </row>
    <row r="58" spans="1:9" x14ac:dyDescent="0.2">
      <c r="A58" s="38"/>
      <c r="B58" s="34"/>
      <c r="C58" s="8" t="s">
        <v>21</v>
      </c>
      <c r="D58" s="8" t="s">
        <v>24</v>
      </c>
      <c r="E58" s="8" t="s">
        <v>72</v>
      </c>
      <c r="F58" s="8" t="s">
        <v>29</v>
      </c>
      <c r="G58" s="49">
        <v>73311</v>
      </c>
      <c r="H58" s="15">
        <v>49186.6</v>
      </c>
      <c r="I58" s="9">
        <f t="shared" si="3"/>
        <v>0.67093069252908843</v>
      </c>
    </row>
    <row r="59" spans="1:9" x14ac:dyDescent="0.2">
      <c r="A59" s="38"/>
      <c r="B59" s="34"/>
      <c r="C59" s="8" t="s">
        <v>21</v>
      </c>
      <c r="D59" s="8" t="s">
        <v>41</v>
      </c>
      <c r="E59" s="8" t="s">
        <v>253</v>
      </c>
      <c r="F59" s="8" t="s">
        <v>27</v>
      </c>
      <c r="G59" s="49">
        <v>27</v>
      </c>
      <c r="H59" s="15">
        <v>2</v>
      </c>
      <c r="I59" s="9">
        <f t="shared" si="3"/>
        <v>7.407407407407407E-2</v>
      </c>
    </row>
    <row r="60" spans="1:9" x14ac:dyDescent="0.2">
      <c r="A60" s="38"/>
      <c r="B60" s="34"/>
      <c r="C60" s="8" t="s">
        <v>21</v>
      </c>
      <c r="D60" s="8" t="s">
        <v>73</v>
      </c>
      <c r="E60" s="8" t="s">
        <v>74</v>
      </c>
      <c r="F60" s="8" t="s">
        <v>148</v>
      </c>
      <c r="G60" s="49">
        <v>29832.400000000001</v>
      </c>
      <c r="H60" s="15">
        <v>11819.2</v>
      </c>
      <c r="I60" s="9">
        <f t="shared" si="3"/>
        <v>0.39618669634357279</v>
      </c>
    </row>
    <row r="61" spans="1:9" x14ac:dyDescent="0.2">
      <c r="A61" s="38"/>
      <c r="B61" s="34"/>
      <c r="C61" s="8" t="s">
        <v>21</v>
      </c>
      <c r="D61" s="8" t="s">
        <v>73</v>
      </c>
      <c r="E61" s="8" t="s">
        <v>74</v>
      </c>
      <c r="F61" s="8" t="s">
        <v>29</v>
      </c>
      <c r="G61" s="49">
        <v>4460</v>
      </c>
      <c r="H61" s="15">
        <v>1970.5</v>
      </c>
      <c r="I61" s="9">
        <f t="shared" si="3"/>
        <v>0.44181614349775783</v>
      </c>
    </row>
    <row r="62" spans="1:9" x14ac:dyDescent="0.2">
      <c r="A62" s="38"/>
      <c r="B62" s="34"/>
      <c r="C62" s="8" t="s">
        <v>21</v>
      </c>
      <c r="D62" s="8" t="s">
        <v>73</v>
      </c>
      <c r="E62" s="8" t="s">
        <v>75</v>
      </c>
      <c r="F62" s="8" t="s">
        <v>27</v>
      </c>
      <c r="G62" s="49">
        <v>9044.2999999999993</v>
      </c>
      <c r="H62" s="15">
        <v>7859.5</v>
      </c>
      <c r="I62" s="9">
        <f t="shared" si="3"/>
        <v>0.8690003648706921</v>
      </c>
    </row>
    <row r="63" spans="1:9" x14ac:dyDescent="0.2">
      <c r="A63" s="38"/>
      <c r="B63" s="34"/>
      <c r="C63" s="8" t="s">
        <v>21</v>
      </c>
      <c r="D63" s="8" t="s">
        <v>24</v>
      </c>
      <c r="E63" s="8" t="s">
        <v>76</v>
      </c>
      <c r="F63" s="8" t="s">
        <v>27</v>
      </c>
      <c r="G63" s="49">
        <v>928.6</v>
      </c>
      <c r="H63" s="15">
        <v>278.3</v>
      </c>
      <c r="I63" s="9">
        <f t="shared" si="3"/>
        <v>0.29969847081628259</v>
      </c>
    </row>
    <row r="64" spans="1:9" x14ac:dyDescent="0.2">
      <c r="A64" s="38"/>
      <c r="B64" s="34"/>
      <c r="C64" s="8" t="s">
        <v>21</v>
      </c>
      <c r="D64" s="8" t="s">
        <v>24</v>
      </c>
      <c r="E64" s="8" t="s">
        <v>76</v>
      </c>
      <c r="F64" s="8" t="s">
        <v>29</v>
      </c>
      <c r="G64" s="49">
        <v>29</v>
      </c>
      <c r="H64" s="15"/>
      <c r="I64" s="9">
        <f t="shared" si="3"/>
        <v>0</v>
      </c>
    </row>
    <row r="65" spans="1:11" x14ac:dyDescent="0.2">
      <c r="A65" s="38"/>
      <c r="B65" s="34"/>
      <c r="C65" s="8" t="s">
        <v>21</v>
      </c>
      <c r="D65" s="8" t="s">
        <v>24</v>
      </c>
      <c r="E65" s="8" t="s">
        <v>276</v>
      </c>
      <c r="F65" s="8" t="s">
        <v>28</v>
      </c>
      <c r="G65" s="49">
        <v>12225.8</v>
      </c>
      <c r="H65" s="15">
        <v>2832.5</v>
      </c>
      <c r="I65" s="9">
        <f t="shared" ref="I65" si="4">H65/G65</f>
        <v>0.23168218030721918</v>
      </c>
    </row>
    <row r="66" spans="1:11" x14ac:dyDescent="0.2">
      <c r="A66" s="38"/>
      <c r="B66" s="34"/>
      <c r="C66" s="8" t="s">
        <v>21</v>
      </c>
      <c r="D66" s="8" t="s">
        <v>24</v>
      </c>
      <c r="E66" s="8" t="s">
        <v>276</v>
      </c>
      <c r="F66" s="8" t="s">
        <v>29</v>
      </c>
      <c r="G66" s="49">
        <v>1484.2</v>
      </c>
      <c r="H66" s="15">
        <v>368</v>
      </c>
      <c r="I66" s="9">
        <f t="shared" ref="I66" si="5">H66/G66</f>
        <v>0.24794502088667295</v>
      </c>
    </row>
    <row r="67" spans="1:11" x14ac:dyDescent="0.2">
      <c r="A67" s="38"/>
      <c r="B67" s="34"/>
      <c r="C67" s="8" t="s">
        <v>21</v>
      </c>
      <c r="D67" s="8" t="s">
        <v>24</v>
      </c>
      <c r="E67" s="8" t="s">
        <v>277</v>
      </c>
      <c r="F67" s="8" t="s">
        <v>27</v>
      </c>
      <c r="G67" s="49">
        <v>10269.299999999999</v>
      </c>
      <c r="H67" s="15">
        <v>151.6</v>
      </c>
      <c r="I67" s="9">
        <f t="shared" ref="I67" si="6">H67/G67</f>
        <v>1.476244729436281E-2</v>
      </c>
    </row>
    <row r="68" spans="1:11" x14ac:dyDescent="0.2">
      <c r="A68" s="38"/>
      <c r="B68" s="34"/>
      <c r="C68" s="8" t="s">
        <v>21</v>
      </c>
      <c r="D68" s="8" t="s">
        <v>24</v>
      </c>
      <c r="E68" s="8" t="s">
        <v>277</v>
      </c>
      <c r="F68" s="8" t="s">
        <v>29</v>
      </c>
      <c r="G68" s="49">
        <v>1275.8</v>
      </c>
      <c r="H68" s="15">
        <v>113.3</v>
      </c>
      <c r="I68" s="9">
        <f t="shared" ref="I68" si="7">H68/G68</f>
        <v>8.8807023044364317E-2</v>
      </c>
    </row>
    <row r="69" spans="1:11" x14ac:dyDescent="0.2">
      <c r="A69" s="38"/>
      <c r="B69" s="34"/>
      <c r="C69" s="8" t="s">
        <v>21</v>
      </c>
      <c r="D69" s="8" t="s">
        <v>24</v>
      </c>
      <c r="E69" s="8" t="s">
        <v>278</v>
      </c>
      <c r="F69" s="8" t="s">
        <v>27</v>
      </c>
      <c r="G69" s="49">
        <v>242.6</v>
      </c>
      <c r="H69" s="15"/>
      <c r="I69" s="9">
        <f t="shared" ref="I69" si="8">H69/G69</f>
        <v>0</v>
      </c>
    </row>
    <row r="70" spans="1:11" x14ac:dyDescent="0.2">
      <c r="A70" s="38"/>
      <c r="B70" s="34"/>
      <c r="C70" s="8" t="s">
        <v>21</v>
      </c>
      <c r="D70" s="8" t="s">
        <v>24</v>
      </c>
      <c r="E70" s="8" t="s">
        <v>71</v>
      </c>
      <c r="F70" s="8" t="s">
        <v>27</v>
      </c>
      <c r="G70" s="49">
        <v>9985.4</v>
      </c>
      <c r="H70" s="15">
        <v>5384.1</v>
      </c>
      <c r="I70" s="9">
        <f t="shared" si="3"/>
        <v>0.53919722795281111</v>
      </c>
    </row>
    <row r="71" spans="1:11" x14ac:dyDescent="0.2">
      <c r="A71" s="38"/>
      <c r="B71" s="34"/>
      <c r="C71" s="8" t="s">
        <v>21</v>
      </c>
      <c r="D71" s="8" t="s">
        <v>24</v>
      </c>
      <c r="E71" s="8" t="s">
        <v>71</v>
      </c>
      <c r="F71" s="8" t="s">
        <v>29</v>
      </c>
      <c r="G71" s="49">
        <v>2136</v>
      </c>
      <c r="H71" s="15">
        <v>675.6</v>
      </c>
      <c r="I71" s="9">
        <f t="shared" si="3"/>
        <v>0.31629213483146068</v>
      </c>
    </row>
    <row r="72" spans="1:11" x14ac:dyDescent="0.2">
      <c r="A72" s="38"/>
      <c r="B72" s="34"/>
      <c r="C72" s="8" t="s">
        <v>21</v>
      </c>
      <c r="D72" s="8" t="s">
        <v>24</v>
      </c>
      <c r="E72" s="8" t="s">
        <v>77</v>
      </c>
      <c r="F72" s="8" t="s">
        <v>27</v>
      </c>
      <c r="G72" s="49">
        <v>2015</v>
      </c>
      <c r="H72" s="15">
        <v>810</v>
      </c>
      <c r="I72" s="9">
        <f t="shared" si="3"/>
        <v>0.40198511166253104</v>
      </c>
    </row>
    <row r="73" spans="1:11" x14ac:dyDescent="0.2">
      <c r="A73" s="38"/>
      <c r="B73" s="34"/>
      <c r="C73" s="8" t="s">
        <v>21</v>
      </c>
      <c r="D73" s="8" t="s">
        <v>24</v>
      </c>
      <c r="E73" s="8" t="s">
        <v>77</v>
      </c>
      <c r="F73" s="8" t="s">
        <v>29</v>
      </c>
      <c r="G73" s="49">
        <v>211.8</v>
      </c>
      <c r="H73" s="15">
        <v>66.599999999999994</v>
      </c>
      <c r="I73" s="9">
        <f t="shared" si="3"/>
        <v>0.31444759206798861</v>
      </c>
    </row>
    <row r="74" spans="1:11" x14ac:dyDescent="0.2">
      <c r="A74" s="38"/>
      <c r="B74" s="34"/>
      <c r="C74" s="8" t="s">
        <v>21</v>
      </c>
      <c r="D74" s="8" t="s">
        <v>33</v>
      </c>
      <c r="E74" s="8" t="s">
        <v>78</v>
      </c>
      <c r="F74" s="8" t="s">
        <v>28</v>
      </c>
      <c r="G74" s="49">
        <v>21374</v>
      </c>
      <c r="H74" s="15">
        <v>18360.599999999999</v>
      </c>
      <c r="I74" s="9">
        <f t="shared" si="3"/>
        <v>0.85901562646205665</v>
      </c>
    </row>
    <row r="75" spans="1:11" x14ac:dyDescent="0.2">
      <c r="A75" s="38"/>
      <c r="B75" s="34"/>
      <c r="C75" s="8" t="s">
        <v>21</v>
      </c>
      <c r="D75" s="8" t="s">
        <v>33</v>
      </c>
      <c r="E75" s="8" t="s">
        <v>78</v>
      </c>
      <c r="F75" s="8" t="s">
        <v>27</v>
      </c>
      <c r="G75" s="49">
        <v>4442.5</v>
      </c>
      <c r="H75" s="15">
        <v>2671.6</v>
      </c>
      <c r="I75" s="9">
        <f t="shared" si="3"/>
        <v>0.60137310073157002</v>
      </c>
    </row>
    <row r="76" spans="1:11" x14ac:dyDescent="0.2">
      <c r="A76" s="38"/>
      <c r="B76" s="34"/>
      <c r="C76" s="8" t="s">
        <v>21</v>
      </c>
      <c r="D76" s="8" t="s">
        <v>33</v>
      </c>
      <c r="E76" s="8" t="s">
        <v>78</v>
      </c>
      <c r="F76" s="8" t="s">
        <v>26</v>
      </c>
      <c r="G76" s="49">
        <v>503.4</v>
      </c>
      <c r="H76" s="15">
        <v>492.7</v>
      </c>
      <c r="I76" s="9">
        <f t="shared" si="3"/>
        <v>0.97874453714739773</v>
      </c>
    </row>
    <row r="77" spans="1:11" x14ac:dyDescent="0.2">
      <c r="A77" s="38"/>
      <c r="B77" s="34"/>
      <c r="C77" s="8" t="s">
        <v>21</v>
      </c>
      <c r="D77" s="8" t="s">
        <v>41</v>
      </c>
      <c r="E77" s="8" t="s">
        <v>263</v>
      </c>
      <c r="F77" s="8" t="s">
        <v>27</v>
      </c>
      <c r="G77" s="49">
        <v>5</v>
      </c>
      <c r="H77" s="15"/>
      <c r="I77" s="9">
        <f t="shared" ref="I77" si="9">H77/G77</f>
        <v>0</v>
      </c>
      <c r="J77" s="22"/>
      <c r="K77" s="22"/>
    </row>
    <row r="78" spans="1:11" x14ac:dyDescent="0.2">
      <c r="A78" s="38"/>
      <c r="B78" s="34"/>
      <c r="C78" s="8" t="s">
        <v>21</v>
      </c>
      <c r="D78" s="8" t="s">
        <v>33</v>
      </c>
      <c r="E78" s="8" t="s">
        <v>79</v>
      </c>
      <c r="F78" s="8" t="s">
        <v>28</v>
      </c>
      <c r="G78" s="49">
        <v>18639</v>
      </c>
      <c r="H78" s="15">
        <v>12120.3</v>
      </c>
      <c r="I78" s="9">
        <f t="shared" si="3"/>
        <v>0.65026557218734904</v>
      </c>
      <c r="J78" s="22"/>
      <c r="K78" s="22"/>
    </row>
    <row r="79" spans="1:11" x14ac:dyDescent="0.2">
      <c r="A79" s="38"/>
      <c r="B79" s="34"/>
      <c r="C79" s="8" t="s">
        <v>21</v>
      </c>
      <c r="D79" s="8" t="s">
        <v>20</v>
      </c>
      <c r="E79" s="8" t="s">
        <v>80</v>
      </c>
      <c r="F79" s="8" t="s">
        <v>28</v>
      </c>
      <c r="G79" s="49">
        <v>1343.1</v>
      </c>
      <c r="H79" s="15">
        <v>1087.4000000000001</v>
      </c>
      <c r="I79" s="9">
        <f t="shared" si="3"/>
        <v>0.80961953689226429</v>
      </c>
      <c r="J79" s="22"/>
      <c r="K79" s="22"/>
    </row>
    <row r="80" spans="1:11" x14ac:dyDescent="0.2">
      <c r="A80" s="38"/>
      <c r="B80" s="34"/>
      <c r="C80" s="8" t="s">
        <v>21</v>
      </c>
      <c r="D80" s="8" t="s">
        <v>20</v>
      </c>
      <c r="E80" s="8" t="s">
        <v>80</v>
      </c>
      <c r="F80" s="8" t="s">
        <v>27</v>
      </c>
      <c r="G80" s="49">
        <v>783.9</v>
      </c>
      <c r="H80" s="15">
        <v>475.6</v>
      </c>
      <c r="I80" s="9">
        <f t="shared" si="3"/>
        <v>0.60671003954586045</v>
      </c>
      <c r="J80" s="22"/>
      <c r="K80" s="22"/>
    </row>
    <row r="81" spans="1:11" x14ac:dyDescent="0.2">
      <c r="A81" s="38"/>
      <c r="B81" s="34"/>
      <c r="C81" s="8" t="s">
        <v>21</v>
      </c>
      <c r="D81" s="8" t="s">
        <v>20</v>
      </c>
      <c r="E81" s="8" t="s">
        <v>80</v>
      </c>
      <c r="F81" s="8" t="s">
        <v>26</v>
      </c>
      <c r="G81" s="49">
        <v>27.4</v>
      </c>
      <c r="H81" s="15">
        <v>25.8</v>
      </c>
      <c r="I81" s="9">
        <f t="shared" si="3"/>
        <v>0.94160583941605847</v>
      </c>
      <c r="J81" s="22"/>
      <c r="K81" s="22"/>
    </row>
    <row r="82" spans="1:11" x14ac:dyDescent="0.2">
      <c r="A82" s="38"/>
      <c r="B82" s="34"/>
      <c r="C82" s="8" t="s">
        <v>21</v>
      </c>
      <c r="D82" s="8" t="s">
        <v>41</v>
      </c>
      <c r="E82" s="8" t="s">
        <v>264</v>
      </c>
      <c r="F82" s="8" t="s">
        <v>27</v>
      </c>
      <c r="G82" s="49">
        <v>5</v>
      </c>
      <c r="H82" s="15">
        <v>0</v>
      </c>
      <c r="I82" s="9">
        <f t="shared" ref="I82" si="10">H82/G82</f>
        <v>0</v>
      </c>
      <c r="J82" s="22"/>
      <c r="K82" s="22"/>
    </row>
    <row r="83" spans="1:11" x14ac:dyDescent="0.2">
      <c r="A83" s="38"/>
      <c r="B83" s="35"/>
      <c r="C83" s="8" t="s">
        <v>21</v>
      </c>
      <c r="D83" s="8" t="s">
        <v>20</v>
      </c>
      <c r="E83" s="8" t="s">
        <v>81</v>
      </c>
      <c r="F83" s="8" t="s">
        <v>28</v>
      </c>
      <c r="G83" s="49">
        <v>806</v>
      </c>
      <c r="H83" s="15">
        <v>795.7</v>
      </c>
      <c r="I83" s="9">
        <f t="shared" si="3"/>
        <v>0.98722084367245666</v>
      </c>
    </row>
    <row r="84" spans="1:11" ht="21" x14ac:dyDescent="0.2">
      <c r="A84" s="25" t="s">
        <v>95</v>
      </c>
      <c r="B84" s="14" t="s">
        <v>97</v>
      </c>
      <c r="C84" s="29"/>
      <c r="D84" s="29"/>
      <c r="E84" s="29" t="s">
        <v>164</v>
      </c>
      <c r="F84" s="29"/>
      <c r="G84" s="16">
        <f>SUM(G85:G93)</f>
        <v>210357.3</v>
      </c>
      <c r="H84" s="16">
        <f>SUM(H85:H93)</f>
        <v>174273.3</v>
      </c>
      <c r="I84" s="7">
        <f t="shared" si="0"/>
        <v>0.8284632860376131</v>
      </c>
    </row>
    <row r="85" spans="1:11" x14ac:dyDescent="0.2">
      <c r="A85" s="38" t="s">
        <v>99</v>
      </c>
      <c r="B85" s="33" t="s">
        <v>100</v>
      </c>
      <c r="C85" s="8" t="s">
        <v>98</v>
      </c>
      <c r="D85" s="8" t="s">
        <v>101</v>
      </c>
      <c r="E85" s="8" t="s">
        <v>102</v>
      </c>
      <c r="F85" s="8" t="s">
        <v>28</v>
      </c>
      <c r="G85" s="15">
        <v>16099.5</v>
      </c>
      <c r="H85" s="15">
        <v>12452.9</v>
      </c>
      <c r="I85" s="9">
        <f t="shared" si="0"/>
        <v>0.77349607130656228</v>
      </c>
    </row>
    <row r="86" spans="1:11" x14ac:dyDescent="0.2">
      <c r="A86" s="38"/>
      <c r="B86" s="34"/>
      <c r="C86" s="8" t="s">
        <v>98</v>
      </c>
      <c r="D86" s="8" t="s">
        <v>101</v>
      </c>
      <c r="E86" s="8" t="s">
        <v>103</v>
      </c>
      <c r="F86" s="8" t="s">
        <v>28</v>
      </c>
      <c r="G86" s="15">
        <v>7060.5</v>
      </c>
      <c r="H86" s="15">
        <v>5927.2</v>
      </c>
      <c r="I86" s="9">
        <f t="shared" si="0"/>
        <v>0.83948728843566323</v>
      </c>
    </row>
    <row r="87" spans="1:11" x14ac:dyDescent="0.2">
      <c r="A87" s="38"/>
      <c r="B87" s="34"/>
      <c r="C87" s="8" t="s">
        <v>98</v>
      </c>
      <c r="D87" s="8" t="s">
        <v>101</v>
      </c>
      <c r="E87" s="8" t="s">
        <v>102</v>
      </c>
      <c r="F87" s="8" t="s">
        <v>27</v>
      </c>
      <c r="G87" s="15">
        <v>2334.1</v>
      </c>
      <c r="H87" s="15">
        <v>1469.2</v>
      </c>
      <c r="I87" s="9">
        <f t="shared" si="0"/>
        <v>0.62945032346514718</v>
      </c>
    </row>
    <row r="88" spans="1:11" x14ac:dyDescent="0.2">
      <c r="A88" s="38"/>
      <c r="B88" s="34"/>
      <c r="C88" s="8" t="s">
        <v>98</v>
      </c>
      <c r="D88" s="8" t="s">
        <v>104</v>
      </c>
      <c r="E88" s="8" t="s">
        <v>105</v>
      </c>
      <c r="F88" s="8" t="s">
        <v>26</v>
      </c>
      <c r="G88" s="15">
        <v>166.1</v>
      </c>
      <c r="H88" s="15"/>
      <c r="I88" s="9">
        <f t="shared" si="0"/>
        <v>0</v>
      </c>
    </row>
    <row r="89" spans="1:11" x14ac:dyDescent="0.2">
      <c r="A89" s="38"/>
      <c r="B89" s="34"/>
      <c r="C89" s="8" t="s">
        <v>19</v>
      </c>
      <c r="D89" s="8" t="s">
        <v>41</v>
      </c>
      <c r="E89" s="8" t="s">
        <v>102</v>
      </c>
      <c r="F89" s="8" t="s">
        <v>27</v>
      </c>
      <c r="G89" s="15">
        <v>60.9</v>
      </c>
      <c r="H89" s="15">
        <v>53.1</v>
      </c>
      <c r="I89" s="9">
        <f t="shared" si="0"/>
        <v>0.8719211822660099</v>
      </c>
    </row>
    <row r="90" spans="1:11" x14ac:dyDescent="0.2">
      <c r="A90" s="38"/>
      <c r="B90" s="34"/>
      <c r="C90" s="8" t="s">
        <v>19</v>
      </c>
      <c r="D90" s="8" t="s">
        <v>199</v>
      </c>
      <c r="E90" s="8" t="s">
        <v>255</v>
      </c>
      <c r="F90" s="8" t="s">
        <v>27</v>
      </c>
      <c r="G90" s="15">
        <v>333.9</v>
      </c>
      <c r="H90" s="15">
        <v>277.39999999999998</v>
      </c>
      <c r="I90" s="9">
        <f t="shared" si="0"/>
        <v>0.83078766097634016</v>
      </c>
    </row>
    <row r="91" spans="1:11" x14ac:dyDescent="0.2">
      <c r="A91" s="38"/>
      <c r="B91" s="34"/>
      <c r="C91" s="8" t="s">
        <v>98</v>
      </c>
      <c r="D91" s="8" t="s">
        <v>106</v>
      </c>
      <c r="E91" s="8" t="s">
        <v>107</v>
      </c>
      <c r="F91" s="8" t="s">
        <v>108</v>
      </c>
      <c r="G91" s="15">
        <v>166043.4</v>
      </c>
      <c r="H91" s="15">
        <v>136871.20000000001</v>
      </c>
      <c r="I91" s="9">
        <f t="shared" si="0"/>
        <v>0.82430978888652018</v>
      </c>
    </row>
    <row r="92" spans="1:11" x14ac:dyDescent="0.2">
      <c r="A92" s="38"/>
      <c r="B92" s="34"/>
      <c r="C92" s="8" t="s">
        <v>98</v>
      </c>
      <c r="D92" s="8" t="s">
        <v>256</v>
      </c>
      <c r="E92" s="8" t="s">
        <v>109</v>
      </c>
      <c r="F92" s="8" t="s">
        <v>108</v>
      </c>
      <c r="G92" s="15">
        <v>16258.9</v>
      </c>
      <c r="H92" s="15">
        <v>15222.3</v>
      </c>
      <c r="I92" s="9">
        <f t="shared" si="0"/>
        <v>0.93624414935819766</v>
      </c>
    </row>
    <row r="93" spans="1:11" x14ac:dyDescent="0.2">
      <c r="A93" s="38"/>
      <c r="B93" s="35"/>
      <c r="C93" s="8" t="s">
        <v>98</v>
      </c>
      <c r="D93" s="8" t="s">
        <v>256</v>
      </c>
      <c r="E93" s="8" t="s">
        <v>257</v>
      </c>
      <c r="F93" s="8" t="s">
        <v>108</v>
      </c>
      <c r="G93" s="15">
        <v>2000</v>
      </c>
      <c r="H93" s="15">
        <v>2000</v>
      </c>
      <c r="I93" s="9">
        <f t="shared" si="0"/>
        <v>1</v>
      </c>
    </row>
    <row r="94" spans="1:11" x14ac:dyDescent="0.2">
      <c r="A94" s="32" t="s">
        <v>110</v>
      </c>
      <c r="B94" s="14" t="s">
        <v>111</v>
      </c>
      <c r="C94" s="29"/>
      <c r="D94" s="29"/>
      <c r="E94" s="29" t="s">
        <v>165</v>
      </c>
      <c r="F94" s="29"/>
      <c r="G94" s="16">
        <f>G95</f>
        <v>530</v>
      </c>
      <c r="H94" s="16">
        <f>H95</f>
        <v>289.60000000000002</v>
      </c>
      <c r="I94" s="7">
        <f t="shared" si="0"/>
        <v>0.54641509433962265</v>
      </c>
    </row>
    <row r="95" spans="1:11" x14ac:dyDescent="0.2">
      <c r="A95" s="32"/>
      <c r="B95" s="20"/>
      <c r="C95" s="8" t="s">
        <v>19</v>
      </c>
      <c r="D95" s="8" t="s">
        <v>20</v>
      </c>
      <c r="E95" s="8" t="s">
        <v>112</v>
      </c>
      <c r="F95" s="8" t="s">
        <v>27</v>
      </c>
      <c r="G95" s="15">
        <v>530</v>
      </c>
      <c r="H95" s="15">
        <v>289.60000000000002</v>
      </c>
      <c r="I95" s="9">
        <f t="shared" si="0"/>
        <v>0.54641509433962265</v>
      </c>
    </row>
    <row r="96" spans="1:11" ht="21" x14ac:dyDescent="0.2">
      <c r="A96" s="32" t="s">
        <v>113</v>
      </c>
      <c r="B96" s="14" t="s">
        <v>271</v>
      </c>
      <c r="C96" s="29"/>
      <c r="D96" s="29"/>
      <c r="E96" s="29" t="s">
        <v>166</v>
      </c>
      <c r="F96" s="29"/>
      <c r="G96" s="16">
        <f>G97</f>
        <v>87.5</v>
      </c>
      <c r="H96" s="16">
        <f>H97</f>
        <v>73.8</v>
      </c>
      <c r="I96" s="7">
        <f t="shared" si="0"/>
        <v>0.84342857142857142</v>
      </c>
    </row>
    <row r="97" spans="1:9" x14ac:dyDescent="0.2">
      <c r="A97" s="32"/>
      <c r="B97" s="19"/>
      <c r="C97" s="8" t="s">
        <v>19</v>
      </c>
      <c r="D97" s="8" t="s">
        <v>41</v>
      </c>
      <c r="E97" s="8" t="s">
        <v>114</v>
      </c>
      <c r="F97" s="8" t="s">
        <v>27</v>
      </c>
      <c r="G97" s="15">
        <v>87.5</v>
      </c>
      <c r="H97" s="15">
        <v>73.8</v>
      </c>
      <c r="I97" s="9">
        <f t="shared" si="0"/>
        <v>0.84342857142857142</v>
      </c>
    </row>
    <row r="98" spans="1:9" x14ac:dyDescent="0.2">
      <c r="A98" s="32" t="s">
        <v>115</v>
      </c>
      <c r="B98" s="14" t="s">
        <v>116</v>
      </c>
      <c r="C98" s="29"/>
      <c r="D98" s="29"/>
      <c r="E98" s="29" t="s">
        <v>167</v>
      </c>
      <c r="F98" s="29"/>
      <c r="G98" s="16">
        <f>G99</f>
        <v>181.5</v>
      </c>
      <c r="H98" s="16">
        <f>H99</f>
        <v>181.5</v>
      </c>
      <c r="I98" s="7">
        <f t="shared" si="0"/>
        <v>1</v>
      </c>
    </row>
    <row r="99" spans="1:9" x14ac:dyDescent="0.2">
      <c r="A99" s="32"/>
      <c r="B99" s="19"/>
      <c r="C99" s="8" t="s">
        <v>19</v>
      </c>
      <c r="D99" s="8" t="s">
        <v>25</v>
      </c>
      <c r="E99" s="8" t="s">
        <v>117</v>
      </c>
      <c r="F99" s="8" t="s">
        <v>26</v>
      </c>
      <c r="G99" s="15">
        <v>181.5</v>
      </c>
      <c r="H99" s="15">
        <v>181.5</v>
      </c>
      <c r="I99" s="9">
        <f t="shared" si="0"/>
        <v>1</v>
      </c>
    </row>
    <row r="100" spans="1:9" ht="31.5" x14ac:dyDescent="0.2">
      <c r="A100" s="25" t="s">
        <v>118</v>
      </c>
      <c r="B100" s="14" t="s">
        <v>119</v>
      </c>
      <c r="C100" s="29"/>
      <c r="D100" s="29"/>
      <c r="E100" s="29" t="s">
        <v>168</v>
      </c>
      <c r="F100" s="29"/>
      <c r="G100" s="16">
        <f>G101</f>
        <v>29</v>
      </c>
      <c r="H100" s="16">
        <f>H101</f>
        <v>0</v>
      </c>
      <c r="I100" s="7">
        <f t="shared" si="0"/>
        <v>0</v>
      </c>
    </row>
    <row r="101" spans="1:9" x14ac:dyDescent="0.2">
      <c r="A101" s="25"/>
      <c r="B101" s="19"/>
      <c r="C101" s="8" t="s">
        <v>19</v>
      </c>
      <c r="D101" s="8" t="s">
        <v>120</v>
      </c>
      <c r="E101" s="8" t="s">
        <v>121</v>
      </c>
      <c r="F101" s="8" t="s">
        <v>27</v>
      </c>
      <c r="G101" s="15">
        <v>29</v>
      </c>
      <c r="H101" s="15"/>
      <c r="I101" s="9">
        <f t="shared" si="0"/>
        <v>0</v>
      </c>
    </row>
    <row r="102" spans="1:9" ht="31.5" x14ac:dyDescent="0.2">
      <c r="A102" s="32" t="s">
        <v>122</v>
      </c>
      <c r="B102" s="14" t="s">
        <v>123</v>
      </c>
      <c r="C102" s="29"/>
      <c r="D102" s="29"/>
      <c r="E102" s="29" t="s">
        <v>169</v>
      </c>
      <c r="F102" s="29"/>
      <c r="G102" s="16">
        <f>SUM(G103:G104)</f>
        <v>200</v>
      </c>
      <c r="H102" s="16">
        <f>SUM(H103:H104)</f>
        <v>86</v>
      </c>
      <c r="I102" s="7">
        <f t="shared" si="0"/>
        <v>0.43</v>
      </c>
    </row>
    <row r="103" spans="1:9" x14ac:dyDescent="0.2">
      <c r="A103" s="32"/>
      <c r="B103" s="19"/>
      <c r="C103" s="8" t="s">
        <v>19</v>
      </c>
      <c r="D103" s="8" t="s">
        <v>265</v>
      </c>
      <c r="E103" s="8" t="s">
        <v>124</v>
      </c>
      <c r="F103" s="8" t="s">
        <v>27</v>
      </c>
      <c r="G103" s="15">
        <v>80</v>
      </c>
      <c r="H103" s="15">
        <v>80</v>
      </c>
      <c r="I103" s="9">
        <f t="shared" ref="I103" si="11">H103/G103</f>
        <v>1</v>
      </c>
    </row>
    <row r="104" spans="1:9" x14ac:dyDescent="0.2">
      <c r="A104" s="32"/>
      <c r="B104" s="19"/>
      <c r="C104" s="8" t="s">
        <v>19</v>
      </c>
      <c r="D104" s="8" t="s">
        <v>20</v>
      </c>
      <c r="E104" s="8" t="s">
        <v>124</v>
      </c>
      <c r="F104" s="8" t="s">
        <v>27</v>
      </c>
      <c r="G104" s="15">
        <v>120</v>
      </c>
      <c r="H104" s="15">
        <v>6</v>
      </c>
      <c r="I104" s="9">
        <f t="shared" si="0"/>
        <v>0.05</v>
      </c>
    </row>
    <row r="105" spans="1:9" ht="31.5" x14ac:dyDescent="0.2">
      <c r="A105" s="32" t="s">
        <v>125</v>
      </c>
      <c r="B105" s="14" t="s">
        <v>127</v>
      </c>
      <c r="C105" s="29"/>
      <c r="D105" s="29"/>
      <c r="E105" s="29" t="s">
        <v>162</v>
      </c>
      <c r="F105" s="29"/>
      <c r="G105" s="16">
        <f>SUM(G106:G110)</f>
        <v>5400</v>
      </c>
      <c r="H105" s="16">
        <f>SUM(H106:H110)</f>
        <v>5062</v>
      </c>
      <c r="I105" s="7">
        <f t="shared" si="0"/>
        <v>0.93740740740740736</v>
      </c>
    </row>
    <row r="106" spans="1:9" x14ac:dyDescent="0.2">
      <c r="A106" s="32"/>
      <c r="B106" s="33" t="s">
        <v>172</v>
      </c>
      <c r="C106" s="8" t="s">
        <v>19</v>
      </c>
      <c r="D106" s="8" t="s">
        <v>128</v>
      </c>
      <c r="E106" s="8" t="s">
        <v>129</v>
      </c>
      <c r="F106" s="8" t="s">
        <v>27</v>
      </c>
      <c r="G106" s="15">
        <v>1922</v>
      </c>
      <c r="H106" s="15">
        <v>1921.1</v>
      </c>
      <c r="I106" s="9">
        <f t="shared" si="0"/>
        <v>0.99953173777315296</v>
      </c>
    </row>
    <row r="107" spans="1:9" x14ac:dyDescent="0.2">
      <c r="A107" s="32"/>
      <c r="B107" s="34"/>
      <c r="C107" s="8" t="s">
        <v>21</v>
      </c>
      <c r="D107" s="8" t="s">
        <v>31</v>
      </c>
      <c r="E107" s="8" t="s">
        <v>129</v>
      </c>
      <c r="F107" s="8" t="s">
        <v>27</v>
      </c>
      <c r="G107" s="15">
        <v>350</v>
      </c>
      <c r="H107" s="15">
        <v>350</v>
      </c>
      <c r="I107" s="9">
        <f t="shared" si="0"/>
        <v>1</v>
      </c>
    </row>
    <row r="108" spans="1:9" x14ac:dyDescent="0.2">
      <c r="A108" s="32"/>
      <c r="B108" s="34"/>
      <c r="C108" s="8" t="s">
        <v>21</v>
      </c>
      <c r="D108" s="8" t="s">
        <v>24</v>
      </c>
      <c r="E108" s="8" t="s">
        <v>129</v>
      </c>
      <c r="F108" s="8" t="s">
        <v>27</v>
      </c>
      <c r="G108" s="15">
        <v>400</v>
      </c>
      <c r="H108" s="15">
        <v>393.6</v>
      </c>
      <c r="I108" s="9">
        <f t="shared" ref="I108" si="12">H108/G108</f>
        <v>0.9840000000000001</v>
      </c>
    </row>
    <row r="109" spans="1:9" x14ac:dyDescent="0.2">
      <c r="A109" s="32"/>
      <c r="B109" s="35"/>
      <c r="C109" s="8" t="s">
        <v>21</v>
      </c>
      <c r="D109" s="8" t="s">
        <v>24</v>
      </c>
      <c r="E109" s="8" t="s">
        <v>236</v>
      </c>
      <c r="F109" s="8" t="s">
        <v>29</v>
      </c>
      <c r="G109" s="15">
        <v>600</v>
      </c>
      <c r="H109" s="15">
        <v>600</v>
      </c>
      <c r="I109" s="9">
        <f t="shared" si="0"/>
        <v>1</v>
      </c>
    </row>
    <row r="110" spans="1:9" ht="56.25" x14ac:dyDescent="0.2">
      <c r="A110" s="32"/>
      <c r="B110" s="19" t="s">
        <v>157</v>
      </c>
      <c r="C110" s="8" t="s">
        <v>21</v>
      </c>
      <c r="D110" s="8" t="s">
        <v>24</v>
      </c>
      <c r="E110" s="8" t="s">
        <v>130</v>
      </c>
      <c r="F110" s="8" t="s">
        <v>27</v>
      </c>
      <c r="G110" s="15">
        <v>2128</v>
      </c>
      <c r="H110" s="15">
        <v>1797.3</v>
      </c>
      <c r="I110" s="9">
        <f t="shared" si="0"/>
        <v>0.84459586466165415</v>
      </c>
    </row>
    <row r="111" spans="1:9" x14ac:dyDescent="0.2">
      <c r="A111" s="32" t="s">
        <v>126</v>
      </c>
      <c r="B111" s="18" t="s">
        <v>132</v>
      </c>
      <c r="C111" s="29"/>
      <c r="D111" s="29"/>
      <c r="E111" s="29" t="s">
        <v>170</v>
      </c>
      <c r="F111" s="29"/>
      <c r="G111" s="16">
        <f>G112</f>
        <v>1650</v>
      </c>
      <c r="H111" s="16">
        <f>H112</f>
        <v>900</v>
      </c>
      <c r="I111" s="7">
        <f t="shared" si="0"/>
        <v>0.54545454545454541</v>
      </c>
    </row>
    <row r="112" spans="1:9" ht="22.5" x14ac:dyDescent="0.2">
      <c r="A112" s="32"/>
      <c r="B112" s="28" t="s">
        <v>172</v>
      </c>
      <c r="C112" s="8" t="s">
        <v>19</v>
      </c>
      <c r="D112" s="8" t="s">
        <v>32</v>
      </c>
      <c r="E112" s="8" t="s">
        <v>133</v>
      </c>
      <c r="F112" s="8" t="s">
        <v>27</v>
      </c>
      <c r="G112" s="15">
        <v>1650</v>
      </c>
      <c r="H112" s="15">
        <v>900</v>
      </c>
      <c r="I112" s="9">
        <f t="shared" si="0"/>
        <v>0.54545454545454541</v>
      </c>
    </row>
    <row r="113" spans="1:9" ht="39.75" customHeight="1" x14ac:dyDescent="0.2">
      <c r="A113" s="32" t="s">
        <v>131</v>
      </c>
      <c r="B113" s="18" t="s">
        <v>233</v>
      </c>
      <c r="C113" s="29"/>
      <c r="D113" s="29"/>
      <c r="E113" s="29" t="s">
        <v>161</v>
      </c>
      <c r="F113" s="29"/>
      <c r="G113" s="16">
        <f>SUM(G114:G121)</f>
        <v>218821.8</v>
      </c>
      <c r="H113" s="16">
        <f>SUM(H114:H121)</f>
        <v>130227.1</v>
      </c>
      <c r="I113" s="7">
        <f t="shared" si="0"/>
        <v>0.5951285475213165</v>
      </c>
    </row>
    <row r="114" spans="1:9" ht="39.75" customHeight="1" x14ac:dyDescent="0.2">
      <c r="A114" s="32"/>
      <c r="B114" s="28" t="s">
        <v>247</v>
      </c>
      <c r="C114" s="8" t="s">
        <v>19</v>
      </c>
      <c r="D114" s="8" t="s">
        <v>137</v>
      </c>
      <c r="E114" s="8" t="s">
        <v>248</v>
      </c>
      <c r="F114" s="8" t="s">
        <v>135</v>
      </c>
      <c r="G114" s="15">
        <v>6484.1</v>
      </c>
      <c r="H114" s="15"/>
      <c r="I114" s="9">
        <f t="shared" si="0"/>
        <v>0</v>
      </c>
    </row>
    <row r="115" spans="1:9" ht="39.75" customHeight="1" x14ac:dyDescent="0.2">
      <c r="A115" s="32"/>
      <c r="B115" s="28" t="s">
        <v>249</v>
      </c>
      <c r="C115" s="8" t="s">
        <v>19</v>
      </c>
      <c r="D115" s="8" t="s">
        <v>137</v>
      </c>
      <c r="E115" s="8" t="s">
        <v>250</v>
      </c>
      <c r="F115" s="8" t="s">
        <v>135</v>
      </c>
      <c r="G115" s="15">
        <v>400</v>
      </c>
      <c r="H115" s="15">
        <v>400</v>
      </c>
      <c r="I115" s="9">
        <f t="shared" si="0"/>
        <v>1</v>
      </c>
    </row>
    <row r="116" spans="1:9" ht="33.75" x14ac:dyDescent="0.2">
      <c r="A116" s="32"/>
      <c r="B116" s="28" t="s">
        <v>136</v>
      </c>
      <c r="C116" s="8" t="s">
        <v>19</v>
      </c>
      <c r="D116" s="8" t="s">
        <v>31</v>
      </c>
      <c r="E116" s="8" t="s">
        <v>258</v>
      </c>
      <c r="F116" s="8" t="s">
        <v>135</v>
      </c>
      <c r="G116" s="15">
        <v>127224.6</v>
      </c>
      <c r="H116" s="15">
        <v>59290.9</v>
      </c>
      <c r="I116" s="9">
        <f t="shared" si="0"/>
        <v>0.46603329859162457</v>
      </c>
    </row>
    <row r="117" spans="1:9" x14ac:dyDescent="0.2">
      <c r="A117" s="32"/>
      <c r="B117" s="27"/>
      <c r="C117" s="8" t="s">
        <v>21</v>
      </c>
      <c r="D117" s="8" t="s">
        <v>31</v>
      </c>
      <c r="E117" s="8" t="s">
        <v>266</v>
      </c>
      <c r="F117" s="8" t="s">
        <v>27</v>
      </c>
      <c r="G117" s="15">
        <v>8407.4</v>
      </c>
      <c r="H117" s="15">
        <v>178</v>
      </c>
      <c r="I117" s="9">
        <f t="shared" ref="I117" si="13">H117/G117</f>
        <v>2.1171824820991031E-2</v>
      </c>
    </row>
    <row r="118" spans="1:9" x14ac:dyDescent="0.2">
      <c r="A118" s="32"/>
      <c r="B118" s="34"/>
      <c r="C118" s="8" t="s">
        <v>21</v>
      </c>
      <c r="D118" s="8" t="s">
        <v>24</v>
      </c>
      <c r="E118" s="8" t="s">
        <v>138</v>
      </c>
      <c r="F118" s="8" t="s">
        <v>27</v>
      </c>
      <c r="G118" s="15">
        <v>3542.6</v>
      </c>
      <c r="H118" s="15">
        <v>145.1</v>
      </c>
      <c r="I118" s="9">
        <f t="shared" si="0"/>
        <v>4.0958617964207078E-2</v>
      </c>
    </row>
    <row r="119" spans="1:9" x14ac:dyDescent="0.2">
      <c r="A119" s="32"/>
      <c r="B119" s="34"/>
      <c r="C119" s="8" t="s">
        <v>21</v>
      </c>
      <c r="D119" s="8" t="s">
        <v>24</v>
      </c>
      <c r="E119" s="8" t="s">
        <v>138</v>
      </c>
      <c r="F119" s="8" t="s">
        <v>135</v>
      </c>
      <c r="G119" s="15">
        <v>100</v>
      </c>
      <c r="H119" s="15">
        <v>100</v>
      </c>
      <c r="I119" s="9">
        <f t="shared" ref="I119" si="14">H119/G119</f>
        <v>1</v>
      </c>
    </row>
    <row r="120" spans="1:9" x14ac:dyDescent="0.2">
      <c r="A120" s="32"/>
      <c r="B120" s="34"/>
      <c r="C120" s="8" t="s">
        <v>19</v>
      </c>
      <c r="D120" s="8" t="s">
        <v>139</v>
      </c>
      <c r="E120" s="8" t="s">
        <v>138</v>
      </c>
      <c r="F120" s="8" t="s">
        <v>27</v>
      </c>
      <c r="G120" s="15">
        <v>2733.9</v>
      </c>
      <c r="H120" s="15">
        <v>183.9</v>
      </c>
      <c r="I120" s="9">
        <f>H120/G120</f>
        <v>6.7266542302205634E-2</v>
      </c>
    </row>
    <row r="121" spans="1:9" x14ac:dyDescent="0.2">
      <c r="A121" s="32"/>
      <c r="B121" s="35"/>
      <c r="C121" s="8" t="s">
        <v>21</v>
      </c>
      <c r="D121" s="8" t="s">
        <v>24</v>
      </c>
      <c r="E121" s="8" t="s">
        <v>251</v>
      </c>
      <c r="F121" s="8" t="s">
        <v>135</v>
      </c>
      <c r="G121" s="15">
        <v>69929.2</v>
      </c>
      <c r="H121" s="15">
        <v>69929.2</v>
      </c>
      <c r="I121" s="9">
        <f>H121/G121</f>
        <v>1</v>
      </c>
    </row>
    <row r="122" spans="1:9" ht="31.5" x14ac:dyDescent="0.2">
      <c r="A122" s="32" t="s">
        <v>134</v>
      </c>
      <c r="B122" s="18" t="s">
        <v>140</v>
      </c>
      <c r="C122" s="29"/>
      <c r="D122" s="29"/>
      <c r="E122" s="29" t="s">
        <v>171</v>
      </c>
      <c r="F122" s="29"/>
      <c r="G122" s="16">
        <f>SUM(G123:G124)</f>
        <v>975.90000000000009</v>
      </c>
      <c r="H122" s="16">
        <f>SUM(H123:H124)</f>
        <v>932.90000000000009</v>
      </c>
      <c r="I122" s="7">
        <f t="shared" si="0"/>
        <v>0.95593810841274718</v>
      </c>
    </row>
    <row r="123" spans="1:9" ht="45" x14ac:dyDescent="0.2">
      <c r="A123" s="32"/>
      <c r="B123" s="28" t="s">
        <v>273</v>
      </c>
      <c r="C123" s="8" t="s">
        <v>19</v>
      </c>
      <c r="D123" s="8" t="s">
        <v>142</v>
      </c>
      <c r="E123" s="8" t="s">
        <v>267</v>
      </c>
      <c r="F123" s="8" t="s">
        <v>27</v>
      </c>
      <c r="G123" s="15">
        <v>465.8</v>
      </c>
      <c r="H123" s="15">
        <v>465.8</v>
      </c>
      <c r="I123" s="9">
        <f t="shared" ref="I123" si="15">H123/G123</f>
        <v>1</v>
      </c>
    </row>
    <row r="124" spans="1:9" ht="22.5" x14ac:dyDescent="0.2">
      <c r="A124" s="32"/>
      <c r="B124" s="28" t="s">
        <v>172</v>
      </c>
      <c r="C124" s="8" t="s">
        <v>19</v>
      </c>
      <c r="D124" s="8" t="s">
        <v>142</v>
      </c>
      <c r="E124" s="8" t="s">
        <v>143</v>
      </c>
      <c r="F124" s="8" t="s">
        <v>27</v>
      </c>
      <c r="G124" s="15">
        <v>510.1</v>
      </c>
      <c r="H124" s="15">
        <v>467.1</v>
      </c>
      <c r="I124" s="9">
        <f t="shared" si="0"/>
        <v>0.91570280337188792</v>
      </c>
    </row>
    <row r="125" spans="1:9" ht="31.5" x14ac:dyDescent="0.2">
      <c r="A125" s="32" t="s">
        <v>141</v>
      </c>
      <c r="B125" s="18" t="s">
        <v>145</v>
      </c>
      <c r="C125" s="29"/>
      <c r="D125" s="29"/>
      <c r="E125" s="29" t="s">
        <v>160</v>
      </c>
      <c r="F125" s="29"/>
      <c r="G125" s="16">
        <f>G127+G126</f>
        <v>1400</v>
      </c>
      <c r="H125" s="16">
        <f>H127+H126</f>
        <v>150</v>
      </c>
      <c r="I125" s="7">
        <f t="shared" si="0"/>
        <v>0.10714285714285714</v>
      </c>
    </row>
    <row r="126" spans="1:9" x14ac:dyDescent="0.2">
      <c r="A126" s="32"/>
      <c r="B126" s="18"/>
      <c r="C126" s="8" t="s">
        <v>19</v>
      </c>
      <c r="D126" s="8" t="s">
        <v>137</v>
      </c>
      <c r="E126" s="8" t="s">
        <v>279</v>
      </c>
      <c r="F126" s="8" t="s">
        <v>135</v>
      </c>
      <c r="G126" s="15">
        <v>1000</v>
      </c>
      <c r="H126" s="15"/>
      <c r="I126" s="9">
        <f t="shared" ref="I126" si="16">H126/G126</f>
        <v>0</v>
      </c>
    </row>
    <row r="127" spans="1:9" x14ac:dyDescent="0.2">
      <c r="A127" s="32"/>
      <c r="B127" s="28" t="s">
        <v>193</v>
      </c>
      <c r="C127" s="8" t="s">
        <v>19</v>
      </c>
      <c r="D127" s="8" t="s">
        <v>146</v>
      </c>
      <c r="E127" s="8" t="s">
        <v>147</v>
      </c>
      <c r="F127" s="8" t="s">
        <v>148</v>
      </c>
      <c r="G127" s="15">
        <v>400</v>
      </c>
      <c r="H127" s="15">
        <v>150</v>
      </c>
      <c r="I127" s="9">
        <f t="shared" ref="I127:I205" si="17">H127/G127</f>
        <v>0.375</v>
      </c>
    </row>
    <row r="128" spans="1:9" ht="31.5" x14ac:dyDescent="0.2">
      <c r="A128" s="32" t="s">
        <v>144</v>
      </c>
      <c r="B128" s="18" t="s">
        <v>150</v>
      </c>
      <c r="C128" s="29"/>
      <c r="D128" s="29"/>
      <c r="E128" s="29" t="s">
        <v>159</v>
      </c>
      <c r="F128" s="29"/>
      <c r="G128" s="16">
        <f>SUM(G129:G131)</f>
        <v>37454.400000000001</v>
      </c>
      <c r="H128" s="16">
        <f>SUM(H129:H131)</f>
        <v>33487.199999999997</v>
      </c>
      <c r="I128" s="7">
        <f t="shared" si="17"/>
        <v>0.89407920030757393</v>
      </c>
    </row>
    <row r="129" spans="1:9" x14ac:dyDescent="0.2">
      <c r="A129" s="32"/>
      <c r="B129" s="28" t="s">
        <v>156</v>
      </c>
      <c r="C129" s="8" t="s">
        <v>19</v>
      </c>
      <c r="D129" s="8" t="s">
        <v>152</v>
      </c>
      <c r="E129" s="8" t="s">
        <v>153</v>
      </c>
      <c r="F129" s="8" t="s">
        <v>27</v>
      </c>
      <c r="G129" s="15">
        <v>11259.1</v>
      </c>
      <c r="H129" s="15">
        <v>7291.9</v>
      </c>
      <c r="I129" s="9">
        <f t="shared" si="17"/>
        <v>0.64764501603147673</v>
      </c>
    </row>
    <row r="130" spans="1:9" ht="22.5" x14ac:dyDescent="0.2">
      <c r="A130" s="32"/>
      <c r="B130" s="28" t="s">
        <v>151</v>
      </c>
      <c r="C130" s="8" t="s">
        <v>19</v>
      </c>
      <c r="D130" s="8" t="s">
        <v>152</v>
      </c>
      <c r="E130" s="8" t="s">
        <v>155</v>
      </c>
      <c r="F130" s="8" t="s">
        <v>27</v>
      </c>
      <c r="G130" s="15">
        <v>26.2</v>
      </c>
      <c r="H130" s="15">
        <v>26.2</v>
      </c>
      <c r="I130" s="9">
        <f t="shared" si="17"/>
        <v>1</v>
      </c>
    </row>
    <row r="131" spans="1:9" ht="33.75" x14ac:dyDescent="0.2">
      <c r="A131" s="32"/>
      <c r="B131" s="28" t="s">
        <v>154</v>
      </c>
      <c r="C131" s="8" t="s">
        <v>19</v>
      </c>
      <c r="D131" s="8" t="s">
        <v>152</v>
      </c>
      <c r="E131" s="8" t="s">
        <v>155</v>
      </c>
      <c r="F131" s="8" t="s">
        <v>27</v>
      </c>
      <c r="G131" s="15">
        <v>26169.1</v>
      </c>
      <c r="H131" s="15">
        <v>26169.1</v>
      </c>
      <c r="I131" s="9">
        <f t="shared" si="17"/>
        <v>1</v>
      </c>
    </row>
    <row r="132" spans="1:9" ht="21" x14ac:dyDescent="0.2">
      <c r="A132" s="32" t="s">
        <v>149</v>
      </c>
      <c r="B132" s="18" t="s">
        <v>272</v>
      </c>
      <c r="C132" s="8"/>
      <c r="D132" s="8"/>
      <c r="E132" s="29" t="s">
        <v>175</v>
      </c>
      <c r="F132" s="8"/>
      <c r="G132" s="16">
        <f>SUM(G133:G144)</f>
        <v>48152</v>
      </c>
      <c r="H132" s="16">
        <f>SUM(H133:H144)</f>
        <v>31201.500000000004</v>
      </c>
      <c r="I132" s="7">
        <f t="shared" si="17"/>
        <v>0.64797931550091381</v>
      </c>
    </row>
    <row r="133" spans="1:9" x14ac:dyDescent="0.2">
      <c r="A133" s="32"/>
      <c r="B133" s="33" t="s">
        <v>173</v>
      </c>
      <c r="C133" s="8" t="s">
        <v>19</v>
      </c>
      <c r="D133" s="8" t="s">
        <v>33</v>
      </c>
      <c r="E133" s="8" t="s">
        <v>174</v>
      </c>
      <c r="F133" s="8" t="s">
        <v>28</v>
      </c>
      <c r="G133" s="15">
        <v>7683</v>
      </c>
      <c r="H133" s="15">
        <v>6504.9</v>
      </c>
      <c r="I133" s="9">
        <f t="shared" si="17"/>
        <v>0.84666146036704404</v>
      </c>
    </row>
    <row r="134" spans="1:9" x14ac:dyDescent="0.2">
      <c r="A134" s="32"/>
      <c r="B134" s="34"/>
      <c r="C134" s="8" t="s">
        <v>19</v>
      </c>
      <c r="D134" s="8" t="s">
        <v>33</v>
      </c>
      <c r="E134" s="8" t="s">
        <v>176</v>
      </c>
      <c r="F134" s="8" t="s">
        <v>28</v>
      </c>
      <c r="G134" s="15">
        <v>6712</v>
      </c>
      <c r="H134" s="15">
        <v>4512.5</v>
      </c>
      <c r="I134" s="9">
        <f t="shared" si="17"/>
        <v>0.67230333730631708</v>
      </c>
    </row>
    <row r="135" spans="1:9" x14ac:dyDescent="0.2">
      <c r="A135" s="32"/>
      <c r="B135" s="34"/>
      <c r="C135" s="8" t="s">
        <v>19</v>
      </c>
      <c r="D135" s="8" t="s">
        <v>33</v>
      </c>
      <c r="E135" s="8" t="s">
        <v>174</v>
      </c>
      <c r="F135" s="8" t="s">
        <v>27</v>
      </c>
      <c r="G135" s="15">
        <v>763.6</v>
      </c>
      <c r="H135" s="15">
        <v>463.4</v>
      </c>
      <c r="I135" s="9">
        <f t="shared" si="17"/>
        <v>0.60686223153483498</v>
      </c>
    </row>
    <row r="136" spans="1:9" x14ac:dyDescent="0.2">
      <c r="A136" s="32"/>
      <c r="B136" s="34"/>
      <c r="C136" s="8" t="s">
        <v>19</v>
      </c>
      <c r="D136" s="8" t="s">
        <v>33</v>
      </c>
      <c r="E136" s="8" t="s">
        <v>174</v>
      </c>
      <c r="F136" s="8" t="s">
        <v>26</v>
      </c>
      <c r="G136" s="15">
        <v>24.9</v>
      </c>
      <c r="H136" s="15">
        <v>17.399999999999999</v>
      </c>
      <c r="I136" s="9">
        <f t="shared" si="17"/>
        <v>0.6987951807228916</v>
      </c>
    </row>
    <row r="137" spans="1:9" x14ac:dyDescent="0.2">
      <c r="A137" s="32"/>
      <c r="B137" s="34"/>
      <c r="C137" s="8" t="s">
        <v>19</v>
      </c>
      <c r="D137" s="8" t="s">
        <v>41</v>
      </c>
      <c r="E137" s="8" t="s">
        <v>259</v>
      </c>
      <c r="F137" s="8" t="s">
        <v>27</v>
      </c>
      <c r="G137" s="15">
        <v>161.6</v>
      </c>
      <c r="H137" s="15">
        <v>107.5</v>
      </c>
      <c r="I137" s="9">
        <f t="shared" si="17"/>
        <v>0.6652227722772277</v>
      </c>
    </row>
    <row r="138" spans="1:9" x14ac:dyDescent="0.2">
      <c r="A138" s="32"/>
      <c r="B138" s="34"/>
      <c r="C138" s="8" t="s">
        <v>19</v>
      </c>
      <c r="D138" s="8" t="s">
        <v>177</v>
      </c>
      <c r="E138" s="8" t="s">
        <v>174</v>
      </c>
      <c r="F138" s="8" t="s">
        <v>28</v>
      </c>
      <c r="G138" s="15">
        <v>11654.8</v>
      </c>
      <c r="H138" s="15">
        <v>8997.7000000000007</v>
      </c>
      <c r="I138" s="9">
        <f t="shared" si="17"/>
        <v>0.77201667982290567</v>
      </c>
    </row>
    <row r="139" spans="1:9" x14ac:dyDescent="0.2">
      <c r="A139" s="32"/>
      <c r="B139" s="34"/>
      <c r="C139" s="8" t="s">
        <v>19</v>
      </c>
      <c r="D139" s="8" t="s">
        <v>177</v>
      </c>
      <c r="E139" s="8" t="s">
        <v>176</v>
      </c>
      <c r="F139" s="8" t="s">
        <v>28</v>
      </c>
      <c r="G139" s="15">
        <v>10007</v>
      </c>
      <c r="H139" s="15">
        <v>7435.4</v>
      </c>
      <c r="I139" s="9">
        <f t="shared" si="17"/>
        <v>0.74301988607974412</v>
      </c>
    </row>
    <row r="140" spans="1:9" x14ac:dyDescent="0.2">
      <c r="A140" s="32"/>
      <c r="B140" s="34"/>
      <c r="C140" s="8" t="s">
        <v>19</v>
      </c>
      <c r="D140" s="8" t="s">
        <v>177</v>
      </c>
      <c r="E140" s="8" t="s">
        <v>174</v>
      </c>
      <c r="F140" s="8" t="s">
        <v>27</v>
      </c>
      <c r="G140" s="15">
        <v>4093.1</v>
      </c>
      <c r="H140" s="15">
        <v>3110.7</v>
      </c>
      <c r="I140" s="9">
        <f t="shared" si="17"/>
        <v>0.75998631843834741</v>
      </c>
    </row>
    <row r="141" spans="1:9" x14ac:dyDescent="0.2">
      <c r="A141" s="32"/>
      <c r="B141" s="35"/>
      <c r="C141" s="8" t="s">
        <v>19</v>
      </c>
      <c r="D141" s="8" t="s">
        <v>177</v>
      </c>
      <c r="E141" s="8" t="s">
        <v>174</v>
      </c>
      <c r="F141" s="8" t="s">
        <v>26</v>
      </c>
      <c r="G141" s="15">
        <v>12.1</v>
      </c>
      <c r="H141" s="15">
        <v>12.1</v>
      </c>
      <c r="I141" s="9">
        <f t="shared" si="17"/>
        <v>1</v>
      </c>
    </row>
    <row r="142" spans="1:9" ht="22.5" x14ac:dyDescent="0.2">
      <c r="A142" s="32"/>
      <c r="B142" s="30" t="s">
        <v>178</v>
      </c>
      <c r="C142" s="8" t="s">
        <v>19</v>
      </c>
      <c r="D142" s="8" t="s">
        <v>177</v>
      </c>
      <c r="E142" s="8" t="s">
        <v>179</v>
      </c>
      <c r="F142" s="8" t="s">
        <v>27</v>
      </c>
      <c r="G142" s="15">
        <v>39.9</v>
      </c>
      <c r="H142" s="15">
        <v>39.9</v>
      </c>
      <c r="I142" s="9">
        <f t="shared" si="17"/>
        <v>1</v>
      </c>
    </row>
    <row r="143" spans="1:9" ht="33.75" x14ac:dyDescent="0.2">
      <c r="A143" s="32"/>
      <c r="B143" s="30" t="s">
        <v>180</v>
      </c>
      <c r="C143" s="8" t="s">
        <v>19</v>
      </c>
      <c r="D143" s="8" t="s">
        <v>177</v>
      </c>
      <c r="E143" s="8" t="s">
        <v>181</v>
      </c>
      <c r="F143" s="8" t="s">
        <v>27</v>
      </c>
      <c r="G143" s="15">
        <v>6580</v>
      </c>
      <c r="H143" s="15"/>
      <c r="I143" s="9">
        <f t="shared" si="17"/>
        <v>0</v>
      </c>
    </row>
    <row r="144" spans="1:9" ht="33.75" x14ac:dyDescent="0.2">
      <c r="A144" s="32"/>
      <c r="B144" s="30" t="s">
        <v>182</v>
      </c>
      <c r="C144" s="8" t="s">
        <v>19</v>
      </c>
      <c r="D144" s="8" t="s">
        <v>177</v>
      </c>
      <c r="E144" s="8" t="s">
        <v>181</v>
      </c>
      <c r="F144" s="8" t="s">
        <v>27</v>
      </c>
      <c r="G144" s="15">
        <v>420</v>
      </c>
      <c r="H144" s="15"/>
      <c r="I144" s="9">
        <f t="shared" si="17"/>
        <v>0</v>
      </c>
    </row>
    <row r="145" spans="1:9" ht="35.25" customHeight="1" x14ac:dyDescent="0.2">
      <c r="A145" s="32" t="s">
        <v>158</v>
      </c>
      <c r="B145" s="18" t="s">
        <v>184</v>
      </c>
      <c r="C145" s="29"/>
      <c r="D145" s="29"/>
      <c r="E145" s="29" t="s">
        <v>185</v>
      </c>
      <c r="F145" s="29"/>
      <c r="G145" s="16">
        <f>G146+G147</f>
        <v>25</v>
      </c>
      <c r="H145" s="16">
        <f>H146+H147</f>
        <v>0</v>
      </c>
      <c r="I145" s="7">
        <f t="shared" si="17"/>
        <v>0</v>
      </c>
    </row>
    <row r="146" spans="1:9" ht="15" customHeight="1" x14ac:dyDescent="0.2">
      <c r="A146" s="32"/>
      <c r="B146" s="33" t="s">
        <v>172</v>
      </c>
      <c r="C146" s="8" t="s">
        <v>19</v>
      </c>
      <c r="D146" s="8" t="s">
        <v>186</v>
      </c>
      <c r="E146" s="8" t="s">
        <v>187</v>
      </c>
      <c r="F146" s="8" t="s">
        <v>27</v>
      </c>
      <c r="G146" s="15">
        <v>20</v>
      </c>
      <c r="H146" s="15"/>
      <c r="I146" s="9">
        <f t="shared" si="17"/>
        <v>0</v>
      </c>
    </row>
    <row r="147" spans="1:9" x14ac:dyDescent="0.2">
      <c r="A147" s="32"/>
      <c r="B147" s="35"/>
      <c r="C147" s="8" t="s">
        <v>19</v>
      </c>
      <c r="D147" s="8" t="s">
        <v>237</v>
      </c>
      <c r="E147" s="8" t="s">
        <v>187</v>
      </c>
      <c r="F147" s="8" t="s">
        <v>27</v>
      </c>
      <c r="G147" s="15">
        <v>5</v>
      </c>
      <c r="H147" s="15"/>
      <c r="I147" s="9">
        <f t="shared" si="17"/>
        <v>0</v>
      </c>
    </row>
    <row r="148" spans="1:9" ht="31.5" x14ac:dyDescent="0.2">
      <c r="A148" s="32" t="s">
        <v>183</v>
      </c>
      <c r="B148" s="18" t="s">
        <v>275</v>
      </c>
      <c r="C148" s="29"/>
      <c r="D148" s="29"/>
      <c r="E148" s="29" t="s">
        <v>189</v>
      </c>
      <c r="F148" s="29"/>
      <c r="G148" s="16">
        <f>G149</f>
        <v>633.1</v>
      </c>
      <c r="H148" s="16">
        <f>H149</f>
        <v>563.29999999999995</v>
      </c>
      <c r="I148" s="7">
        <f t="shared" si="17"/>
        <v>0.88974885484125721</v>
      </c>
    </row>
    <row r="149" spans="1:9" ht="90" x14ac:dyDescent="0.2">
      <c r="A149" s="32"/>
      <c r="B149" s="28" t="s">
        <v>246</v>
      </c>
      <c r="C149" s="8" t="s">
        <v>19</v>
      </c>
      <c r="D149" s="8" t="s">
        <v>186</v>
      </c>
      <c r="E149" s="8" t="s">
        <v>245</v>
      </c>
      <c r="F149" s="8" t="s">
        <v>27</v>
      </c>
      <c r="G149" s="15">
        <v>633.1</v>
      </c>
      <c r="H149" s="15">
        <v>563.29999999999995</v>
      </c>
      <c r="I149" s="9">
        <f t="shared" si="17"/>
        <v>0.88974885484125721</v>
      </c>
    </row>
    <row r="150" spans="1:9" ht="15.75" customHeight="1" x14ac:dyDescent="0.2">
      <c r="A150" s="32" t="s">
        <v>188</v>
      </c>
      <c r="B150" s="18" t="s">
        <v>191</v>
      </c>
      <c r="C150" s="29"/>
      <c r="D150" s="29"/>
      <c r="E150" s="29" t="s">
        <v>192</v>
      </c>
      <c r="F150" s="29"/>
      <c r="G150" s="16">
        <f>SUM(G151:G199)</f>
        <v>119842.4</v>
      </c>
      <c r="H150" s="16">
        <f>SUM(H151:H199)</f>
        <v>94197.4</v>
      </c>
      <c r="I150" s="7">
        <f t="shared" si="17"/>
        <v>0.78601062729050819</v>
      </c>
    </row>
    <row r="151" spans="1:9" x14ac:dyDescent="0.2">
      <c r="A151" s="32"/>
      <c r="B151" s="33" t="s">
        <v>194</v>
      </c>
      <c r="C151" s="8" t="s">
        <v>19</v>
      </c>
      <c r="D151" s="8" t="s">
        <v>195</v>
      </c>
      <c r="E151" s="8" t="s">
        <v>196</v>
      </c>
      <c r="F151" s="8" t="s">
        <v>28</v>
      </c>
      <c r="G151" s="15">
        <v>1869.8</v>
      </c>
      <c r="H151" s="15">
        <v>1274.8</v>
      </c>
      <c r="I151" s="9">
        <f t="shared" si="17"/>
        <v>0.6817841480372232</v>
      </c>
    </row>
    <row r="152" spans="1:9" x14ac:dyDescent="0.2">
      <c r="A152" s="32"/>
      <c r="B152" s="35"/>
      <c r="C152" s="8" t="s">
        <v>19</v>
      </c>
      <c r="D152" s="8" t="s">
        <v>195</v>
      </c>
      <c r="E152" s="8" t="s">
        <v>197</v>
      </c>
      <c r="F152" s="8" t="s">
        <v>28</v>
      </c>
      <c r="G152" s="15">
        <v>1356</v>
      </c>
      <c r="H152" s="15">
        <v>1281.3</v>
      </c>
      <c r="I152" s="9">
        <f t="shared" si="17"/>
        <v>0.94491150442477878</v>
      </c>
    </row>
    <row r="153" spans="1:9" ht="12.75" customHeight="1" x14ac:dyDescent="0.2">
      <c r="A153" s="32"/>
      <c r="B153" s="33" t="s">
        <v>198</v>
      </c>
      <c r="C153" s="8" t="s">
        <v>19</v>
      </c>
      <c r="D153" s="8" t="s">
        <v>199</v>
      </c>
      <c r="E153" s="8" t="s">
        <v>200</v>
      </c>
      <c r="F153" s="8" t="s">
        <v>28</v>
      </c>
      <c r="G153" s="15">
        <v>28404.3</v>
      </c>
      <c r="H153" s="15">
        <v>22681.4</v>
      </c>
      <c r="I153" s="9">
        <f t="shared" si="17"/>
        <v>0.79851994240308688</v>
      </c>
    </row>
    <row r="154" spans="1:9" x14ac:dyDescent="0.2">
      <c r="A154" s="32"/>
      <c r="B154" s="34"/>
      <c r="C154" s="8" t="s">
        <v>19</v>
      </c>
      <c r="D154" s="8" t="s">
        <v>199</v>
      </c>
      <c r="E154" s="8" t="s">
        <v>201</v>
      </c>
      <c r="F154" s="8" t="s">
        <v>28</v>
      </c>
      <c r="G154" s="15">
        <v>24761</v>
      </c>
      <c r="H154" s="15">
        <v>19687.900000000001</v>
      </c>
      <c r="I154" s="9">
        <f t="shared" si="17"/>
        <v>0.79511732159444293</v>
      </c>
    </row>
    <row r="155" spans="1:9" x14ac:dyDescent="0.2">
      <c r="A155" s="32"/>
      <c r="B155" s="34"/>
      <c r="C155" s="8" t="s">
        <v>19</v>
      </c>
      <c r="D155" s="8" t="s">
        <v>199</v>
      </c>
      <c r="E155" s="8" t="s">
        <v>200</v>
      </c>
      <c r="F155" s="8" t="s">
        <v>27</v>
      </c>
      <c r="G155" s="15">
        <v>11374.6</v>
      </c>
      <c r="H155" s="15">
        <v>8517.1</v>
      </c>
      <c r="I155" s="9">
        <f t="shared" si="17"/>
        <v>0.7487823747648269</v>
      </c>
    </row>
    <row r="156" spans="1:9" x14ac:dyDescent="0.2">
      <c r="A156" s="32"/>
      <c r="B156" s="34"/>
      <c r="C156" s="8" t="s">
        <v>19</v>
      </c>
      <c r="D156" s="8" t="s">
        <v>199</v>
      </c>
      <c r="E156" s="8" t="s">
        <v>200</v>
      </c>
      <c r="F156" s="8" t="s">
        <v>26</v>
      </c>
      <c r="G156" s="15">
        <v>331.1</v>
      </c>
      <c r="H156" s="15">
        <v>322</v>
      </c>
      <c r="I156" s="9">
        <f t="shared" si="17"/>
        <v>0.97251585623678638</v>
      </c>
    </row>
    <row r="157" spans="1:9" x14ac:dyDescent="0.2">
      <c r="A157" s="32"/>
      <c r="B157" s="34"/>
      <c r="C157" s="8" t="s">
        <v>19</v>
      </c>
      <c r="D157" s="8" t="s">
        <v>41</v>
      </c>
      <c r="E157" s="8" t="s">
        <v>200</v>
      </c>
      <c r="F157" s="8" t="s">
        <v>27</v>
      </c>
      <c r="G157" s="15">
        <v>233.2</v>
      </c>
      <c r="H157" s="15">
        <v>211.2</v>
      </c>
      <c r="I157" s="9">
        <f t="shared" si="17"/>
        <v>0.90566037735849059</v>
      </c>
    </row>
    <row r="158" spans="1:9" x14ac:dyDescent="0.2">
      <c r="A158" s="32"/>
      <c r="B158" s="35"/>
      <c r="C158" s="8" t="s">
        <v>19</v>
      </c>
      <c r="D158" s="8" t="s">
        <v>231</v>
      </c>
      <c r="E158" s="8" t="s">
        <v>200</v>
      </c>
      <c r="F158" s="8" t="s">
        <v>27</v>
      </c>
      <c r="G158" s="15">
        <v>444.7</v>
      </c>
      <c r="H158" s="15">
        <v>70.599999999999994</v>
      </c>
      <c r="I158" s="9">
        <f t="shared" si="17"/>
        <v>0.15875871373959971</v>
      </c>
    </row>
    <row r="159" spans="1:9" x14ac:dyDescent="0.2">
      <c r="A159" s="32"/>
      <c r="B159" s="33" t="s">
        <v>202</v>
      </c>
      <c r="C159" s="8" t="s">
        <v>19</v>
      </c>
      <c r="D159" s="8" t="s">
        <v>186</v>
      </c>
      <c r="E159" s="8" t="s">
        <v>203</v>
      </c>
      <c r="F159" s="8" t="s">
        <v>28</v>
      </c>
      <c r="G159" s="15">
        <v>2754</v>
      </c>
      <c r="H159" s="15">
        <v>2154.6999999999998</v>
      </c>
      <c r="I159" s="9">
        <f t="shared" si="17"/>
        <v>0.78238925199709508</v>
      </c>
    </row>
    <row r="160" spans="1:9" x14ac:dyDescent="0.2">
      <c r="A160" s="32"/>
      <c r="B160" s="34"/>
      <c r="C160" s="8" t="s">
        <v>19</v>
      </c>
      <c r="D160" s="8" t="s">
        <v>186</v>
      </c>
      <c r="E160" s="8" t="s">
        <v>204</v>
      </c>
      <c r="F160" s="8" t="s">
        <v>28</v>
      </c>
      <c r="G160" s="15">
        <v>2407</v>
      </c>
      <c r="H160" s="15">
        <v>1780.2</v>
      </c>
      <c r="I160" s="9">
        <f t="shared" si="17"/>
        <v>0.73959285417532195</v>
      </c>
    </row>
    <row r="161" spans="1:9" x14ac:dyDescent="0.2">
      <c r="A161" s="32"/>
      <c r="B161" s="34"/>
      <c r="C161" s="8" t="s">
        <v>19</v>
      </c>
      <c r="D161" s="8" t="s">
        <v>186</v>
      </c>
      <c r="E161" s="8" t="s">
        <v>203</v>
      </c>
      <c r="F161" s="8" t="s">
        <v>27</v>
      </c>
      <c r="G161" s="15">
        <v>3341</v>
      </c>
      <c r="H161" s="15">
        <v>3121.4</v>
      </c>
      <c r="I161" s="9">
        <f t="shared" si="17"/>
        <v>0.93427117629452261</v>
      </c>
    </row>
    <row r="162" spans="1:9" x14ac:dyDescent="0.2">
      <c r="A162" s="32"/>
      <c r="B162" s="35"/>
      <c r="C162" s="8" t="s">
        <v>19</v>
      </c>
      <c r="D162" s="8" t="s">
        <v>186</v>
      </c>
      <c r="E162" s="8" t="s">
        <v>203</v>
      </c>
      <c r="F162" s="8" t="s">
        <v>26</v>
      </c>
      <c r="G162" s="15">
        <v>822.8</v>
      </c>
      <c r="H162" s="15">
        <v>619.5</v>
      </c>
      <c r="I162" s="9">
        <f t="shared" si="17"/>
        <v>0.75291686922702972</v>
      </c>
    </row>
    <row r="163" spans="1:9" x14ac:dyDescent="0.2">
      <c r="A163" s="32"/>
      <c r="B163" s="33" t="s">
        <v>205</v>
      </c>
      <c r="C163" s="8" t="s">
        <v>19</v>
      </c>
      <c r="D163" s="8" t="s">
        <v>186</v>
      </c>
      <c r="E163" s="8" t="s">
        <v>206</v>
      </c>
      <c r="F163" s="8" t="s">
        <v>27</v>
      </c>
      <c r="G163" s="15">
        <v>150</v>
      </c>
      <c r="H163" s="15">
        <v>27.5</v>
      </c>
      <c r="I163" s="9">
        <f t="shared" si="17"/>
        <v>0.18333333333333332</v>
      </c>
    </row>
    <row r="164" spans="1:9" x14ac:dyDescent="0.2">
      <c r="A164" s="32"/>
      <c r="B164" s="35"/>
      <c r="C164" s="8" t="s">
        <v>19</v>
      </c>
      <c r="D164" s="8" t="s">
        <v>25</v>
      </c>
      <c r="E164" s="8" t="s">
        <v>206</v>
      </c>
      <c r="F164" s="8" t="s">
        <v>27</v>
      </c>
      <c r="G164" s="15">
        <v>383.2</v>
      </c>
      <c r="H164" s="15">
        <v>245.1</v>
      </c>
      <c r="I164" s="9">
        <f t="shared" si="17"/>
        <v>0.63961377870563674</v>
      </c>
    </row>
    <row r="165" spans="1:9" x14ac:dyDescent="0.2">
      <c r="A165" s="32"/>
      <c r="B165" s="33" t="s">
        <v>207</v>
      </c>
      <c r="C165" s="8" t="s">
        <v>19</v>
      </c>
      <c r="D165" s="8" t="s">
        <v>208</v>
      </c>
      <c r="E165" s="8" t="s">
        <v>209</v>
      </c>
      <c r="F165" s="8" t="s">
        <v>27</v>
      </c>
      <c r="G165" s="15">
        <v>743.2</v>
      </c>
      <c r="H165" s="15">
        <v>563.20000000000005</v>
      </c>
      <c r="I165" s="9">
        <f t="shared" si="17"/>
        <v>0.75780409041980623</v>
      </c>
    </row>
    <row r="166" spans="1:9" x14ac:dyDescent="0.2">
      <c r="A166" s="32"/>
      <c r="B166" s="34"/>
      <c r="C166" s="8" t="s">
        <v>19</v>
      </c>
      <c r="D166" s="8" t="s">
        <v>137</v>
      </c>
      <c r="E166" s="8" t="s">
        <v>252</v>
      </c>
      <c r="F166" s="8" t="s">
        <v>27</v>
      </c>
      <c r="G166" s="15">
        <v>261.7</v>
      </c>
      <c r="H166" s="15">
        <v>224.6</v>
      </c>
      <c r="I166" s="9">
        <f t="shared" si="17"/>
        <v>0.85823461979365689</v>
      </c>
    </row>
    <row r="167" spans="1:9" x14ac:dyDescent="0.2">
      <c r="A167" s="32"/>
      <c r="B167" s="34"/>
      <c r="C167" s="8" t="s">
        <v>19</v>
      </c>
      <c r="D167" s="8" t="s">
        <v>137</v>
      </c>
      <c r="E167" s="8" t="s">
        <v>268</v>
      </c>
      <c r="F167" s="8" t="s">
        <v>27</v>
      </c>
      <c r="G167" s="15">
        <v>30</v>
      </c>
      <c r="H167" s="15">
        <v>30</v>
      </c>
      <c r="I167" s="9">
        <f t="shared" ref="I167" si="18">H167/G167</f>
        <v>1</v>
      </c>
    </row>
    <row r="168" spans="1:9" x14ac:dyDescent="0.2">
      <c r="A168" s="32"/>
      <c r="B168" s="35"/>
      <c r="C168" s="8" t="s">
        <v>19</v>
      </c>
      <c r="D168" s="8" t="s">
        <v>128</v>
      </c>
      <c r="E168" s="8" t="s">
        <v>209</v>
      </c>
      <c r="F168" s="8" t="s">
        <v>27</v>
      </c>
      <c r="G168" s="15">
        <v>650</v>
      </c>
      <c r="H168" s="15">
        <v>454.9</v>
      </c>
      <c r="I168" s="9">
        <f t="shared" si="17"/>
        <v>0.69984615384615378</v>
      </c>
    </row>
    <row r="169" spans="1:9" x14ac:dyDescent="0.2">
      <c r="A169" s="32"/>
      <c r="B169" s="33" t="s">
        <v>210</v>
      </c>
      <c r="C169" s="8" t="s">
        <v>19</v>
      </c>
      <c r="D169" s="8" t="s">
        <v>211</v>
      </c>
      <c r="E169" s="8" t="s">
        <v>212</v>
      </c>
      <c r="F169" s="8" t="s">
        <v>27</v>
      </c>
      <c r="G169" s="15">
        <v>9.8000000000000007</v>
      </c>
      <c r="H169" s="15">
        <v>9.8000000000000007</v>
      </c>
      <c r="I169" s="9">
        <f t="shared" si="17"/>
        <v>1</v>
      </c>
    </row>
    <row r="170" spans="1:9" x14ac:dyDescent="0.2">
      <c r="A170" s="32"/>
      <c r="B170" s="34"/>
      <c r="C170" s="8" t="s">
        <v>19</v>
      </c>
      <c r="D170" s="8" t="s">
        <v>186</v>
      </c>
      <c r="E170" s="8" t="s">
        <v>218</v>
      </c>
      <c r="F170" s="8" t="s">
        <v>27</v>
      </c>
      <c r="G170" s="15">
        <v>460.4</v>
      </c>
      <c r="H170" s="15">
        <v>0</v>
      </c>
      <c r="I170" s="9">
        <f t="shared" ref="I170" si="19">H170/G170</f>
        <v>0</v>
      </c>
    </row>
    <row r="171" spans="1:9" x14ac:dyDescent="0.2">
      <c r="A171" s="32"/>
      <c r="B171" s="34"/>
      <c r="C171" s="8" t="s">
        <v>19</v>
      </c>
      <c r="D171" s="8" t="s">
        <v>186</v>
      </c>
      <c r="E171" s="8" t="s">
        <v>213</v>
      </c>
      <c r="F171" s="8" t="s">
        <v>28</v>
      </c>
      <c r="G171" s="15">
        <v>1109.5999999999999</v>
      </c>
      <c r="H171" s="15">
        <v>993.4</v>
      </c>
      <c r="I171" s="9">
        <f t="shared" si="17"/>
        <v>0.89527757750540737</v>
      </c>
    </row>
    <row r="172" spans="1:9" x14ac:dyDescent="0.2">
      <c r="A172" s="32"/>
      <c r="B172" s="34"/>
      <c r="C172" s="8" t="s">
        <v>19</v>
      </c>
      <c r="D172" s="8" t="s">
        <v>186</v>
      </c>
      <c r="E172" s="8" t="s">
        <v>213</v>
      </c>
      <c r="F172" s="8" t="s">
        <v>27</v>
      </c>
      <c r="G172" s="15">
        <v>227.9</v>
      </c>
      <c r="H172" s="15">
        <v>139.19999999999999</v>
      </c>
      <c r="I172" s="9">
        <f t="shared" si="17"/>
        <v>0.61079420798595874</v>
      </c>
    </row>
    <row r="173" spans="1:9" x14ac:dyDescent="0.2">
      <c r="A173" s="32"/>
      <c r="B173" s="34"/>
      <c r="C173" s="8" t="s">
        <v>19</v>
      </c>
      <c r="D173" s="8" t="s">
        <v>41</v>
      </c>
      <c r="E173" s="8" t="s">
        <v>213</v>
      </c>
      <c r="F173" s="8" t="s">
        <v>27</v>
      </c>
      <c r="G173" s="15">
        <v>16.600000000000001</v>
      </c>
      <c r="H173" s="15">
        <v>16.600000000000001</v>
      </c>
      <c r="I173" s="9">
        <f t="shared" si="17"/>
        <v>1</v>
      </c>
    </row>
    <row r="174" spans="1:9" x14ac:dyDescent="0.2">
      <c r="A174" s="32"/>
      <c r="B174" s="34"/>
      <c r="C174" s="8" t="s">
        <v>19</v>
      </c>
      <c r="D174" s="8" t="s">
        <v>186</v>
      </c>
      <c r="E174" s="8" t="s">
        <v>214</v>
      </c>
      <c r="F174" s="8" t="s">
        <v>28</v>
      </c>
      <c r="G174" s="15">
        <v>709</v>
      </c>
      <c r="H174" s="15">
        <v>566</v>
      </c>
      <c r="I174" s="9">
        <f t="shared" si="17"/>
        <v>0.79830747531734836</v>
      </c>
    </row>
    <row r="175" spans="1:9" x14ac:dyDescent="0.2">
      <c r="A175" s="32"/>
      <c r="B175" s="34"/>
      <c r="C175" s="8" t="s">
        <v>19</v>
      </c>
      <c r="D175" s="8" t="s">
        <v>186</v>
      </c>
      <c r="E175" s="8" t="s">
        <v>214</v>
      </c>
      <c r="F175" s="8" t="s">
        <v>27</v>
      </c>
      <c r="G175" s="15">
        <v>58.9</v>
      </c>
      <c r="H175" s="15">
        <v>39.700000000000003</v>
      </c>
      <c r="I175" s="9">
        <f t="shared" si="17"/>
        <v>0.67402376910016981</v>
      </c>
    </row>
    <row r="176" spans="1:9" x14ac:dyDescent="0.2">
      <c r="A176" s="32"/>
      <c r="B176" s="34"/>
      <c r="C176" s="8" t="s">
        <v>19</v>
      </c>
      <c r="D176" s="8" t="s">
        <v>186</v>
      </c>
      <c r="E176" s="8" t="s">
        <v>215</v>
      </c>
      <c r="F176" s="8" t="s">
        <v>28</v>
      </c>
      <c r="G176" s="15">
        <v>703.1</v>
      </c>
      <c r="H176" s="15">
        <v>575.4</v>
      </c>
      <c r="I176" s="9">
        <f t="shared" si="17"/>
        <v>0.81837576447162563</v>
      </c>
    </row>
    <row r="177" spans="1:9" x14ac:dyDescent="0.2">
      <c r="A177" s="32"/>
      <c r="B177" s="34"/>
      <c r="C177" s="8" t="s">
        <v>19</v>
      </c>
      <c r="D177" s="8" t="s">
        <v>186</v>
      </c>
      <c r="E177" s="8" t="s">
        <v>215</v>
      </c>
      <c r="F177" s="8" t="s">
        <v>27</v>
      </c>
      <c r="G177" s="15">
        <v>64.7</v>
      </c>
      <c r="H177" s="15">
        <v>9.5</v>
      </c>
      <c r="I177" s="9">
        <f t="shared" si="17"/>
        <v>0.14683153013910355</v>
      </c>
    </row>
    <row r="178" spans="1:9" x14ac:dyDescent="0.2">
      <c r="A178" s="32"/>
      <c r="B178" s="34"/>
      <c r="C178" s="8" t="s">
        <v>19</v>
      </c>
      <c r="D178" s="8" t="s">
        <v>186</v>
      </c>
      <c r="E178" s="8" t="s">
        <v>216</v>
      </c>
      <c r="F178" s="8" t="s">
        <v>27</v>
      </c>
      <c r="G178" s="15">
        <v>0.7</v>
      </c>
      <c r="H178" s="15"/>
      <c r="I178" s="9">
        <f t="shared" si="17"/>
        <v>0</v>
      </c>
    </row>
    <row r="179" spans="1:9" x14ac:dyDescent="0.2">
      <c r="A179" s="32"/>
      <c r="B179" s="34"/>
      <c r="C179" s="8" t="s">
        <v>19</v>
      </c>
      <c r="D179" s="8" t="s">
        <v>186</v>
      </c>
      <c r="E179" s="8" t="s">
        <v>217</v>
      </c>
      <c r="F179" s="8" t="s">
        <v>28</v>
      </c>
      <c r="G179" s="15">
        <v>42.5</v>
      </c>
      <c r="H179" s="15">
        <v>38.5</v>
      </c>
      <c r="I179" s="9">
        <f t="shared" si="17"/>
        <v>0.90588235294117647</v>
      </c>
    </row>
    <row r="180" spans="1:9" x14ac:dyDescent="0.2">
      <c r="A180" s="32"/>
      <c r="B180" s="34"/>
      <c r="C180" s="8" t="s">
        <v>19</v>
      </c>
      <c r="D180" s="8" t="s">
        <v>186</v>
      </c>
      <c r="E180" s="8" t="s">
        <v>217</v>
      </c>
      <c r="F180" s="8" t="s">
        <v>27</v>
      </c>
      <c r="G180" s="15">
        <v>2.7</v>
      </c>
      <c r="H180" s="15">
        <v>2.7</v>
      </c>
      <c r="I180" s="9">
        <f t="shared" si="17"/>
        <v>1</v>
      </c>
    </row>
    <row r="181" spans="1:9" x14ac:dyDescent="0.2">
      <c r="A181" s="32"/>
      <c r="B181" s="34"/>
      <c r="C181" s="8" t="s">
        <v>19</v>
      </c>
      <c r="D181" s="8" t="s">
        <v>220</v>
      </c>
      <c r="E181" s="8" t="s">
        <v>219</v>
      </c>
      <c r="F181" s="8" t="s">
        <v>27</v>
      </c>
      <c r="G181" s="15">
        <v>451.7</v>
      </c>
      <c r="H181" s="15">
        <v>305</v>
      </c>
      <c r="I181" s="9">
        <f t="shared" si="17"/>
        <v>0.67522692052247069</v>
      </c>
    </row>
    <row r="182" spans="1:9" x14ac:dyDescent="0.2">
      <c r="A182" s="32"/>
      <c r="B182" s="34"/>
      <c r="C182" s="8" t="s">
        <v>19</v>
      </c>
      <c r="D182" s="8" t="s">
        <v>221</v>
      </c>
      <c r="E182" s="8" t="s">
        <v>222</v>
      </c>
      <c r="F182" s="8" t="s">
        <v>28</v>
      </c>
      <c r="G182" s="15">
        <v>703.1</v>
      </c>
      <c r="H182" s="15">
        <v>558.5</v>
      </c>
      <c r="I182" s="9">
        <f t="shared" si="17"/>
        <v>0.79433935428815239</v>
      </c>
    </row>
    <row r="183" spans="1:9" x14ac:dyDescent="0.2">
      <c r="A183" s="32"/>
      <c r="B183" s="34"/>
      <c r="C183" s="8" t="s">
        <v>19</v>
      </c>
      <c r="D183" s="8" t="s">
        <v>221</v>
      </c>
      <c r="E183" s="8" t="s">
        <v>222</v>
      </c>
      <c r="F183" s="8" t="s">
        <v>27</v>
      </c>
      <c r="G183" s="15">
        <v>35.200000000000003</v>
      </c>
      <c r="H183" s="15"/>
      <c r="I183" s="9">
        <f t="shared" si="17"/>
        <v>0</v>
      </c>
    </row>
    <row r="184" spans="1:9" x14ac:dyDescent="0.2">
      <c r="A184" s="32"/>
      <c r="B184" s="34"/>
      <c r="C184" s="8" t="s">
        <v>19</v>
      </c>
      <c r="D184" s="8" t="s">
        <v>146</v>
      </c>
      <c r="E184" s="8" t="s">
        <v>222</v>
      </c>
      <c r="F184" s="8" t="s">
        <v>27</v>
      </c>
      <c r="G184" s="15">
        <v>232.5</v>
      </c>
      <c r="H184" s="15">
        <v>192.8</v>
      </c>
      <c r="I184" s="9">
        <f t="shared" ref="I184" si="20">H184/G184</f>
        <v>0.82924731182795708</v>
      </c>
    </row>
    <row r="185" spans="1:9" x14ac:dyDescent="0.2">
      <c r="A185" s="32"/>
      <c r="B185" s="34"/>
      <c r="C185" s="8" t="s">
        <v>19</v>
      </c>
      <c r="D185" s="8" t="s">
        <v>146</v>
      </c>
      <c r="E185" s="8" t="s">
        <v>222</v>
      </c>
      <c r="F185" s="8" t="s">
        <v>148</v>
      </c>
      <c r="G185" s="15">
        <v>15267.5</v>
      </c>
      <c r="H185" s="15">
        <v>11305.6</v>
      </c>
      <c r="I185" s="9">
        <f t="shared" si="17"/>
        <v>0.7405010643523825</v>
      </c>
    </row>
    <row r="186" spans="1:9" x14ac:dyDescent="0.2">
      <c r="A186" s="32"/>
      <c r="B186" s="34"/>
      <c r="C186" s="8" t="s">
        <v>19</v>
      </c>
      <c r="D186" s="8" t="s">
        <v>221</v>
      </c>
      <c r="E186" s="8" t="s">
        <v>223</v>
      </c>
      <c r="F186" s="8" t="s">
        <v>28</v>
      </c>
      <c r="G186" s="15">
        <v>1418.3</v>
      </c>
      <c r="H186" s="15">
        <v>1053</v>
      </c>
      <c r="I186" s="9">
        <f t="shared" si="17"/>
        <v>0.74243813015582039</v>
      </c>
    </row>
    <row r="187" spans="1:9" x14ac:dyDescent="0.2">
      <c r="A187" s="32"/>
      <c r="B187" s="35"/>
      <c r="C187" s="8" t="s">
        <v>19</v>
      </c>
      <c r="D187" s="8" t="s">
        <v>221</v>
      </c>
      <c r="E187" s="8" t="s">
        <v>223</v>
      </c>
      <c r="F187" s="8" t="s">
        <v>27</v>
      </c>
      <c r="G187" s="15">
        <v>128.6</v>
      </c>
      <c r="H187" s="15">
        <v>52.3</v>
      </c>
      <c r="I187" s="9">
        <f t="shared" si="17"/>
        <v>0.40668740279937793</v>
      </c>
    </row>
    <row r="188" spans="1:9" ht="17.25" customHeight="1" x14ac:dyDescent="0.2">
      <c r="A188" s="32"/>
      <c r="B188" s="33" t="s">
        <v>224</v>
      </c>
      <c r="C188" s="8" t="s">
        <v>19</v>
      </c>
      <c r="D188" s="8" t="s">
        <v>199</v>
      </c>
      <c r="E188" s="8" t="s">
        <v>225</v>
      </c>
      <c r="F188" s="8" t="s">
        <v>28</v>
      </c>
      <c r="G188" s="15">
        <v>1367.7</v>
      </c>
      <c r="H188" s="15">
        <v>786.6</v>
      </c>
      <c r="I188" s="9">
        <f t="shared" si="17"/>
        <v>0.57512612415003295</v>
      </c>
    </row>
    <row r="189" spans="1:9" ht="19.5" customHeight="1" x14ac:dyDescent="0.2">
      <c r="A189" s="32"/>
      <c r="B189" s="35"/>
      <c r="C189" s="8" t="s">
        <v>19</v>
      </c>
      <c r="D189" s="8" t="s">
        <v>199</v>
      </c>
      <c r="E189" s="8" t="s">
        <v>225</v>
      </c>
      <c r="F189" s="8" t="s">
        <v>27</v>
      </c>
      <c r="G189" s="15">
        <v>32.5</v>
      </c>
      <c r="H189" s="15">
        <v>16</v>
      </c>
      <c r="I189" s="9">
        <f t="shared" si="17"/>
        <v>0.49230769230769234</v>
      </c>
    </row>
    <row r="190" spans="1:9" ht="45" x14ac:dyDescent="0.2">
      <c r="A190" s="32"/>
      <c r="B190" s="28" t="s">
        <v>226</v>
      </c>
      <c r="C190" s="8" t="s">
        <v>19</v>
      </c>
      <c r="D190" s="8" t="s">
        <v>227</v>
      </c>
      <c r="E190" s="8" t="s">
        <v>228</v>
      </c>
      <c r="F190" s="8" t="s">
        <v>148</v>
      </c>
      <c r="G190" s="15">
        <v>5934.7</v>
      </c>
      <c r="H190" s="15">
        <v>5257.3</v>
      </c>
      <c r="I190" s="9">
        <f t="shared" si="17"/>
        <v>0.88585775186614324</v>
      </c>
    </row>
    <row r="191" spans="1:9" ht="12.75" customHeight="1" x14ac:dyDescent="0.2">
      <c r="A191" s="32"/>
      <c r="B191" s="33" t="s">
        <v>229</v>
      </c>
      <c r="C191" s="8" t="s">
        <v>21</v>
      </c>
      <c r="D191" s="8" t="s">
        <v>31</v>
      </c>
      <c r="E191" s="8" t="s">
        <v>230</v>
      </c>
      <c r="F191" s="8" t="s">
        <v>27</v>
      </c>
      <c r="G191" s="15">
        <v>328</v>
      </c>
      <c r="H191" s="15">
        <v>326.5</v>
      </c>
      <c r="I191" s="9">
        <f t="shared" si="17"/>
        <v>0.99542682926829273</v>
      </c>
    </row>
    <row r="192" spans="1:9" ht="12.75" customHeight="1" x14ac:dyDescent="0.2">
      <c r="A192" s="32"/>
      <c r="B192" s="34"/>
      <c r="C192" s="8" t="s">
        <v>21</v>
      </c>
      <c r="D192" s="8" t="s">
        <v>31</v>
      </c>
      <c r="E192" s="8" t="s">
        <v>230</v>
      </c>
      <c r="F192" s="8" t="s">
        <v>29</v>
      </c>
      <c r="G192" s="15">
        <f>55+861</f>
        <v>916</v>
      </c>
      <c r="H192" s="15"/>
      <c r="I192" s="9">
        <f t="shared" ref="I192" si="21">H192/G192</f>
        <v>0</v>
      </c>
    </row>
    <row r="193" spans="1:9" x14ac:dyDescent="0.2">
      <c r="A193" s="32"/>
      <c r="B193" s="34"/>
      <c r="C193" s="8" t="s">
        <v>19</v>
      </c>
      <c r="D193" s="8" t="s">
        <v>33</v>
      </c>
      <c r="E193" s="8" t="s">
        <v>230</v>
      </c>
      <c r="F193" s="8" t="s">
        <v>27</v>
      </c>
      <c r="G193" s="15">
        <v>450</v>
      </c>
      <c r="H193" s="15">
        <v>450</v>
      </c>
      <c r="I193" s="9">
        <f t="shared" si="17"/>
        <v>1</v>
      </c>
    </row>
    <row r="194" spans="1:9" x14ac:dyDescent="0.2">
      <c r="A194" s="32"/>
      <c r="B194" s="34"/>
      <c r="C194" s="8" t="s">
        <v>19</v>
      </c>
      <c r="D194" s="8" t="s">
        <v>20</v>
      </c>
      <c r="E194" s="8" t="s">
        <v>230</v>
      </c>
      <c r="F194" s="8" t="s">
        <v>27</v>
      </c>
      <c r="G194" s="15">
        <v>100</v>
      </c>
      <c r="H194" s="15">
        <v>100</v>
      </c>
      <c r="I194" s="9">
        <f t="shared" si="17"/>
        <v>1</v>
      </c>
    </row>
    <row r="195" spans="1:9" x14ac:dyDescent="0.2">
      <c r="A195" s="32"/>
      <c r="B195" s="34"/>
      <c r="C195" s="8" t="s">
        <v>19</v>
      </c>
      <c r="D195" s="8" t="s">
        <v>177</v>
      </c>
      <c r="E195" s="8" t="s">
        <v>230</v>
      </c>
      <c r="F195" s="8" t="s">
        <v>27</v>
      </c>
      <c r="G195" s="15">
        <v>2275.9</v>
      </c>
      <c r="H195" s="15">
        <v>2275.9</v>
      </c>
      <c r="I195" s="9">
        <f t="shared" si="17"/>
        <v>1</v>
      </c>
    </row>
    <row r="196" spans="1:9" x14ac:dyDescent="0.2">
      <c r="A196" s="32"/>
      <c r="B196" s="34"/>
      <c r="C196" s="8" t="s">
        <v>19</v>
      </c>
      <c r="D196" s="8" t="s">
        <v>22</v>
      </c>
      <c r="E196" s="8" t="s">
        <v>230</v>
      </c>
      <c r="F196" s="8" t="s">
        <v>27</v>
      </c>
      <c r="G196" s="15">
        <v>674.8</v>
      </c>
      <c r="H196" s="15">
        <v>474.5</v>
      </c>
      <c r="I196" s="9">
        <f t="shared" ref="I196" si="22">H196/G196</f>
        <v>0.7031713100177831</v>
      </c>
    </row>
    <row r="197" spans="1:9" x14ac:dyDescent="0.2">
      <c r="A197" s="32"/>
      <c r="B197" s="34"/>
      <c r="C197" s="8" t="s">
        <v>21</v>
      </c>
      <c r="D197" s="8" t="s">
        <v>24</v>
      </c>
      <c r="E197" s="8" t="s">
        <v>230</v>
      </c>
      <c r="F197" s="8" t="s">
        <v>27</v>
      </c>
      <c r="G197" s="15">
        <f>3145.3+200.8</f>
        <v>3346.1000000000004</v>
      </c>
      <c r="H197" s="15">
        <v>2967.2</v>
      </c>
      <c r="I197" s="9">
        <f t="shared" si="17"/>
        <v>0.88676369504796615</v>
      </c>
    </row>
    <row r="198" spans="1:9" x14ac:dyDescent="0.2">
      <c r="A198" s="32"/>
      <c r="B198" s="34"/>
      <c r="C198" s="8" t="s">
        <v>21</v>
      </c>
      <c r="D198" s="8" t="s">
        <v>24</v>
      </c>
      <c r="E198" s="8" t="s">
        <v>230</v>
      </c>
      <c r="F198" s="8" t="s">
        <v>29</v>
      </c>
      <c r="G198" s="15">
        <v>130</v>
      </c>
      <c r="H198" s="15">
        <v>130</v>
      </c>
      <c r="I198" s="9">
        <f>H198/G198</f>
        <v>1</v>
      </c>
    </row>
    <row r="199" spans="1:9" ht="22.5" x14ac:dyDescent="0.2">
      <c r="A199" s="32"/>
      <c r="B199" s="23" t="s">
        <v>274</v>
      </c>
      <c r="C199" s="8" t="s">
        <v>21</v>
      </c>
      <c r="D199" s="8" t="s">
        <v>24</v>
      </c>
      <c r="E199" s="8" t="s">
        <v>269</v>
      </c>
      <c r="F199" s="8" t="s">
        <v>27</v>
      </c>
      <c r="G199" s="15">
        <v>2326.3000000000002</v>
      </c>
      <c r="H199" s="15">
        <v>2288</v>
      </c>
      <c r="I199" s="9">
        <f>H199/G199</f>
        <v>0.9835360873490091</v>
      </c>
    </row>
    <row r="200" spans="1:9" ht="31.5" x14ac:dyDescent="0.2">
      <c r="A200" s="32" t="s">
        <v>190</v>
      </c>
      <c r="B200" s="21" t="s">
        <v>238</v>
      </c>
      <c r="C200" s="29"/>
      <c r="D200" s="29"/>
      <c r="E200" s="29" t="s">
        <v>239</v>
      </c>
      <c r="F200" s="29"/>
      <c r="G200" s="16">
        <f>SUM(G201:G204)</f>
        <v>70</v>
      </c>
      <c r="H200" s="16">
        <f>SUM(H201:H204)</f>
        <v>0</v>
      </c>
      <c r="I200" s="7">
        <f t="shared" si="17"/>
        <v>0</v>
      </c>
    </row>
    <row r="201" spans="1:9" x14ac:dyDescent="0.2">
      <c r="A201" s="32"/>
      <c r="B201" s="33" t="s">
        <v>172</v>
      </c>
      <c r="C201" s="8" t="s">
        <v>19</v>
      </c>
      <c r="D201" s="8" t="s">
        <v>237</v>
      </c>
      <c r="E201" s="8" t="s">
        <v>240</v>
      </c>
      <c r="F201" s="8" t="s">
        <v>27</v>
      </c>
      <c r="G201" s="15">
        <v>20</v>
      </c>
      <c r="H201" s="15"/>
      <c r="I201" s="9">
        <f t="shared" si="17"/>
        <v>0</v>
      </c>
    </row>
    <row r="202" spans="1:9" x14ac:dyDescent="0.2">
      <c r="A202" s="32"/>
      <c r="B202" s="34"/>
      <c r="C202" s="8" t="s">
        <v>19</v>
      </c>
      <c r="D202" s="8" t="s">
        <v>231</v>
      </c>
      <c r="E202" s="8" t="s">
        <v>241</v>
      </c>
      <c r="F202" s="8" t="s">
        <v>27</v>
      </c>
      <c r="G202" s="15">
        <v>35</v>
      </c>
      <c r="H202" s="15"/>
      <c r="I202" s="9">
        <f t="shared" si="17"/>
        <v>0</v>
      </c>
    </row>
    <row r="203" spans="1:9" x14ac:dyDescent="0.2">
      <c r="A203" s="32"/>
      <c r="B203" s="34"/>
      <c r="C203" s="8" t="s">
        <v>19</v>
      </c>
      <c r="D203" s="8" t="s">
        <v>231</v>
      </c>
      <c r="E203" s="8" t="s">
        <v>242</v>
      </c>
      <c r="F203" s="8" t="s">
        <v>27</v>
      </c>
      <c r="G203" s="15">
        <v>10</v>
      </c>
      <c r="H203" s="15"/>
      <c r="I203" s="9">
        <f t="shared" si="17"/>
        <v>0</v>
      </c>
    </row>
    <row r="204" spans="1:9" x14ac:dyDescent="0.2">
      <c r="A204" s="32"/>
      <c r="B204" s="35"/>
      <c r="C204" s="8" t="s">
        <v>19</v>
      </c>
      <c r="D204" s="8" t="s">
        <v>186</v>
      </c>
      <c r="E204" s="8" t="s">
        <v>243</v>
      </c>
      <c r="F204" s="8" t="s">
        <v>27</v>
      </c>
      <c r="G204" s="15">
        <v>5</v>
      </c>
      <c r="H204" s="15"/>
      <c r="I204" s="9">
        <f t="shared" si="17"/>
        <v>0</v>
      </c>
    </row>
    <row r="205" spans="1:9" x14ac:dyDescent="0.2">
      <c r="A205" s="36" t="s">
        <v>1</v>
      </c>
      <c r="B205" s="36"/>
      <c r="C205" s="17"/>
      <c r="D205" s="17"/>
      <c r="E205" s="17"/>
      <c r="F205" s="17"/>
      <c r="G205" s="16">
        <f>G6+G84+G94+G96+G98+G100+G102+G105+G111+G113+G122+G125+G128+G132+G145+G148+G150+G200</f>
        <v>1658333.3</v>
      </c>
      <c r="H205" s="16">
        <f>H6+H84+H94+H96+H98+H100+H102+H105+H111+H113+H122+H125+H128+H132+H145+H148+H150+H200</f>
        <v>1253328.9999999998</v>
      </c>
      <c r="I205" s="7">
        <f t="shared" si="17"/>
        <v>0.75577629659851842</v>
      </c>
    </row>
    <row r="206" spans="1:9" x14ac:dyDescent="0.2">
      <c r="A206" s="4"/>
      <c r="B206" s="11"/>
      <c r="C206" s="11"/>
      <c r="D206" s="11"/>
      <c r="E206" s="11"/>
      <c r="F206" s="11"/>
      <c r="G206" s="4"/>
      <c r="H206" s="4"/>
      <c r="I206" s="4"/>
    </row>
    <row r="207" spans="1:9" x14ac:dyDescent="0.2">
      <c r="A207" s="4"/>
      <c r="B207" s="11"/>
      <c r="C207" s="11"/>
      <c r="D207" s="11"/>
      <c r="E207" s="11"/>
      <c r="F207" s="11"/>
      <c r="G207" s="4"/>
      <c r="H207" s="4"/>
      <c r="I207" s="4"/>
    </row>
    <row r="208" spans="1:9" ht="15.75" x14ac:dyDescent="0.25">
      <c r="A208" s="5" t="s">
        <v>280</v>
      </c>
      <c r="B208" s="12"/>
      <c r="C208" s="12"/>
      <c r="D208" s="12"/>
      <c r="E208" s="12"/>
      <c r="F208" s="12"/>
      <c r="G208" s="5"/>
      <c r="H208" s="5"/>
      <c r="I208" s="5"/>
    </row>
    <row r="209" spans="1:9" ht="15.75" x14ac:dyDescent="0.25">
      <c r="A209" s="5" t="s">
        <v>23</v>
      </c>
      <c r="B209" s="12"/>
      <c r="C209" s="12"/>
      <c r="D209" s="12"/>
      <c r="E209" s="12"/>
      <c r="F209" s="12"/>
      <c r="G209" s="37" t="s">
        <v>281</v>
      </c>
      <c r="H209" s="37"/>
      <c r="I209" s="37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13" t="s">
        <v>260</v>
      </c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</sheetData>
  <autoFilter ref="C5:F205"/>
  <mergeCells count="53">
    <mergeCell ref="A1:I1"/>
    <mergeCell ref="B2:I2"/>
    <mergeCell ref="H3:I3"/>
    <mergeCell ref="A4:A5"/>
    <mergeCell ref="B4:B5"/>
    <mergeCell ref="C4:F4"/>
    <mergeCell ref="G4:G5"/>
    <mergeCell ref="H4:H5"/>
    <mergeCell ref="I4:I5"/>
    <mergeCell ref="A10:A16"/>
    <mergeCell ref="B10:B16"/>
    <mergeCell ref="A18:A19"/>
    <mergeCell ref="B18:B19"/>
    <mergeCell ref="A24:A25"/>
    <mergeCell ref="B24:B25"/>
    <mergeCell ref="A102:A104"/>
    <mergeCell ref="A26:A32"/>
    <mergeCell ref="B26:B32"/>
    <mergeCell ref="A33:A38"/>
    <mergeCell ref="B33:B38"/>
    <mergeCell ref="A39:A83"/>
    <mergeCell ref="B39:B83"/>
    <mergeCell ref="A85:A93"/>
    <mergeCell ref="B85:B93"/>
    <mergeCell ref="A94:A95"/>
    <mergeCell ref="A96:A97"/>
    <mergeCell ref="A98:A99"/>
    <mergeCell ref="A145:A147"/>
    <mergeCell ref="B146:B147"/>
    <mergeCell ref="A105:A110"/>
    <mergeCell ref="B106:B109"/>
    <mergeCell ref="A111:A112"/>
    <mergeCell ref="A113:A121"/>
    <mergeCell ref="B118:B121"/>
    <mergeCell ref="A122:A124"/>
    <mergeCell ref="A125:A127"/>
    <mergeCell ref="A128:A131"/>
    <mergeCell ref="A132:A144"/>
    <mergeCell ref="B133:B141"/>
    <mergeCell ref="A200:A204"/>
    <mergeCell ref="B201:B204"/>
    <mergeCell ref="A205:B205"/>
    <mergeCell ref="G209:I209"/>
    <mergeCell ref="A148:A149"/>
    <mergeCell ref="A150:A199"/>
    <mergeCell ref="B151:B152"/>
    <mergeCell ref="B153:B158"/>
    <mergeCell ref="B159:B162"/>
    <mergeCell ref="B163:B164"/>
    <mergeCell ref="B165:B168"/>
    <mergeCell ref="B169:B187"/>
    <mergeCell ref="B188:B189"/>
    <mergeCell ref="B191:B198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2020-09-21T06:51:37Z</cp:lastPrinted>
  <dcterms:created xsi:type="dcterms:W3CDTF">2002-03-11T10:22:12Z</dcterms:created>
  <dcterms:modified xsi:type="dcterms:W3CDTF">2020-11-02T06:41:54Z</dcterms:modified>
</cp:coreProperties>
</file>