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"/>
    </mc:Choice>
  </mc:AlternateContent>
  <bookViews>
    <workbookView xWindow="120" yWindow="285" windowWidth="15180" windowHeight="8655"/>
  </bookViews>
  <sheets>
    <sheet name="на 01.06.2018" sheetId="11" r:id="rId1"/>
  </sheets>
  <calcPr calcId="152511"/>
</workbook>
</file>

<file path=xl/calcChain.xml><?xml version="1.0" encoding="utf-8"?>
<calcChain xmlns="http://schemas.openxmlformats.org/spreadsheetml/2006/main">
  <c r="AD29" i="11" l="1"/>
  <c r="AD30" i="11"/>
  <c r="AD28" i="11"/>
  <c r="AH37" i="11"/>
  <c r="AG37" i="11"/>
  <c r="AF37" i="11"/>
  <c r="AE37" i="11"/>
  <c r="AD37" i="11"/>
  <c r="AC37" i="11"/>
  <c r="AC38" i="11" s="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AH34" i="11"/>
  <c r="AH38" i="11" s="1"/>
  <c r="AG34" i="11"/>
  <c r="AF34" i="11"/>
  <c r="AE34" i="11"/>
  <c r="AD34" i="11"/>
  <c r="AC34" i="11"/>
  <c r="AB34" i="11"/>
  <c r="AA34" i="11"/>
  <c r="Z34" i="11"/>
  <c r="Y34" i="11"/>
  <c r="X34" i="11"/>
  <c r="W34" i="11"/>
  <c r="W38" i="11" s="1"/>
  <c r="V34" i="11"/>
  <c r="U34" i="11"/>
  <c r="T34" i="11"/>
  <c r="S34" i="11"/>
  <c r="R34" i="11"/>
  <c r="Q34" i="11"/>
  <c r="P34" i="11"/>
  <c r="O34" i="11"/>
  <c r="AH31" i="11"/>
  <c r="AG31" i="11"/>
  <c r="AG38" i="11" s="1"/>
  <c r="AC31" i="11"/>
  <c r="AB31" i="11"/>
  <c r="AA31" i="11"/>
  <c r="AA38" i="11" s="1"/>
  <c r="Z31" i="11"/>
  <c r="Y31" i="11"/>
  <c r="X31" i="11"/>
  <c r="W31" i="11"/>
  <c r="V31" i="11"/>
  <c r="U31" i="11"/>
  <c r="T31" i="11"/>
  <c r="T38" i="11"/>
  <c r="S31" i="11"/>
  <c r="S38" i="11"/>
  <c r="R31" i="11"/>
  <c r="R38" i="11" s="1"/>
  <c r="Q31" i="11"/>
  <c r="Q38" i="11" s="1"/>
  <c r="P31" i="11"/>
  <c r="O31" i="11"/>
  <c r="O38" i="11" s="1"/>
  <c r="N31" i="11"/>
  <c r="N38" i="11"/>
  <c r="K31" i="11"/>
  <c r="K38" i="11" s="1"/>
  <c r="AE30" i="11"/>
  <c r="AE29" i="11"/>
  <c r="AE28" i="11"/>
  <c r="AD27" i="11"/>
  <c r="AD26" i="11"/>
  <c r="AF25" i="11"/>
  <c r="AF26" i="11"/>
  <c r="AF31" i="11" s="1"/>
  <c r="AD25" i="11"/>
  <c r="AD31" i="11"/>
  <c r="AH21" i="11"/>
  <c r="AG21" i="11"/>
  <c r="AF21" i="11"/>
  <c r="AE21" i="11"/>
  <c r="AD21" i="11"/>
  <c r="AC21" i="11"/>
  <c r="AB21" i="11"/>
  <c r="AA21" i="11"/>
  <c r="Z21" i="11"/>
  <c r="Y21" i="11"/>
  <c r="X21" i="11"/>
  <c r="W21" i="11"/>
  <c r="V21" i="11"/>
  <c r="V38" i="11" s="1"/>
  <c r="U21" i="11"/>
  <c r="T21" i="11"/>
  <c r="S21" i="11"/>
  <c r="R21" i="11"/>
  <c r="Q21" i="11"/>
  <c r="P21" i="11"/>
  <c r="O21" i="11"/>
  <c r="N21" i="11"/>
  <c r="AF18" i="11"/>
  <c r="AG18" i="11"/>
  <c r="X18" i="11"/>
  <c r="Y18" i="11" s="1"/>
  <c r="U18" i="11"/>
  <c r="V18" i="11" s="1"/>
  <c r="P18" i="11"/>
  <c r="Q18" i="11" s="1"/>
  <c r="AF27" i="11"/>
  <c r="AE31" i="11"/>
  <c r="AE38" i="11" s="1"/>
  <c r="AF38" i="11" l="1"/>
  <c r="AD38" i="11"/>
  <c r="Y38" i="11"/>
  <c r="AB38" i="11"/>
  <c r="U38" i="11"/>
  <c r="X38" i="11"/>
  <c r="Z38" i="11"/>
</calcChain>
</file>

<file path=xl/sharedStrings.xml><?xml version="1.0" encoding="utf-8"?>
<sst xmlns="http://schemas.openxmlformats.org/spreadsheetml/2006/main" count="124" uniqueCount="80">
  <si>
    <t>тыс.руб.</t>
  </si>
  <si>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</si>
  <si>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</si>
  <si>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</si>
  <si>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</si>
  <si>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</si>
  <si>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</si>
  <si>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</si>
  <si>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</si>
  <si>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</si>
  <si>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</si>
  <si>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</si>
  <si>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</si>
  <si>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</si>
  <si>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</si>
  <si>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</si>
  <si>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</si>
  <si>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</si>
  <si>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</si>
  <si>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</si>
  <si>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</si>
  <si>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</si>
  <si>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</si>
  <si>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</si>
  <si>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</si>
  <si>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</si>
  <si>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</si>
  <si>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</si>
  <si>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</si>
  <si>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</si>
  <si>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</si>
  <si>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</si>
  <si>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</si>
  <si>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</si>
  <si>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</si>
  <si>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</si>
  <si>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</si>
  <si>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</si>
  <si>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</si>
  <si>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</si>
  <si>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</si>
  <si>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</si>
  <si>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</si>
  <si>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</si>
  <si>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</si>
  <si>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</si>
  <si>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</si>
  <si>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</si>
  <si>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</si>
  <si>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</si>
  <si>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</si>
  <si>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</si>
  <si>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</si>
  <si>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</si>
  <si>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</si>
  <si>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</si>
  <si>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</si>
  <si>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Договор о предоставлении бюджетного кредита от 22.09.2015 № 34</t>
  </si>
  <si>
    <t>2-15-0001</t>
  </si>
  <si>
    <t>22.09.2015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</si>
  <si>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</si>
  <si>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</si>
  <si>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</si>
  <si>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</si>
  <si>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</si>
  <si>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14.12.2018</t>
  </si>
  <si>
    <t>21.09.2017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</si>
  <si>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</si>
  <si>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</si>
  <si>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2-16-0001</t>
  </si>
  <si>
    <t>Договор о предоставлении бюджетного кредита от 30.08.2016 №18</t>
  </si>
  <si>
    <t>Распоряжение Правительства Иркутской области от 26.08.2016 №448-рп</t>
  </si>
  <si>
    <t>0,1 % годовых</t>
  </si>
  <si>
    <t>Н.А.Ковшарова</t>
  </si>
  <si>
    <t xml:space="preserve"> 13736,7тыс.руб.</t>
  </si>
  <si>
    <t>Предельный объем расходов на обслуживание муниципального долга - 57,9 тыс. руб.</t>
  </si>
  <si>
    <t>по состоянию на 01.06.2018 г.</t>
  </si>
  <si>
    <t>Верхний предел муниципального долга, установленный по состоянию на 01.06.2018г.  - 23105 тыс.руб.</t>
  </si>
  <si>
    <t>Объем доходов без учета финансовой помощи из бюджетов других уровней бюджетной системы Российской Федерации - 122778,2тыс.руб.</t>
  </si>
  <si>
    <t xml:space="preserve">Объем муниципального долга по состоянию на 01.06.2018г.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</si>
</sst>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b/>
      <sz val="7"/>
      <name val="Arial Cyr"/>
      <charset val="204"/>
    </font>
    <font>
      <sz val="7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/>
    <xf numFmtId="0" fontId="2" fillId="0" borderId="0" xfId="0" applyFont="1" applyFill="1" applyBorder="1" applyAlignment="1"/>
    <xf numFmtId="0" fontId="6" fillId="0" borderId="1" xfId="0" applyFont="1" applyBorder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/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10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Protection="1">
      <protection locked="0"/>
    </xf>
    <xf numFmtId="2" fontId="7" fillId="0" borderId="1" xfId="0" applyNumberFormat="1" applyFont="1" applyBorder="1" applyAlignment="1" applyProtection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1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 applyProtection="1">
      <protection locked="0"/>
    </xf>
    <xf numFmtId="2" fontId="6" fillId="0" borderId="0" xfId="0" applyNumberFormat="1" applyFont="1"/>
    <xf numFmtId="14" fontId="8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/>
    <xf numFmtId="2" fontId="6" fillId="0" borderId="0" xfId="0" applyNumberFormat="1" applyFont="1" applyBorder="1" applyAlignment="1"/>
    <xf numFmtId="1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6" fillId="0" borderId="0" xfId="0" applyFont="1"/>
    <xf numFmtId="0" fontId="6" fillId="0" borderId="0" xfId="0" applyFont="1" applyAlignment="1" applyProtection="1">
      <alignment horizontal="left"/>
      <protection locked="0"/>
    </xf>
    <xf numFmtId="0" fontId="7" fillId="0" borderId="0" xfId="0" applyFont="1"/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Font="1" applyAlignment="1"/>
    <xf numFmtId="0" fontId="6" fillId="0" borderId="0" xfId="0" applyFont="1" applyAlignment="1" applyProtection="1">
      <protection locked="0"/>
    </xf>
    <xf numFmtId="180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/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/>
    <xf numFmtId="2" fontId="1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Protection="1">
      <protection locked="0"/>
    </xf>
    <xf numFmtId="2" fontId="0" fillId="0" borderId="0" xfId="0" applyNumberFormat="1" applyFont="1" applyAlignment="1" applyProtection="1">
      <protection locked="0"/>
    </xf>
    <xf numFmtId="2" fontId="0" fillId="0" borderId="0" xfId="0" applyNumberFormat="1" applyFont="1" applyAlignment="1"/>
    <xf numFmtId="2" fontId="0" fillId="0" borderId="0" xfId="0" applyNumberFormat="1" applyFont="1" applyBorder="1" applyAlignment="1"/>
    <xf numFmtId="2" fontId="0" fillId="0" borderId="0" xfId="0" applyNumberFormat="1" applyFont="1" applyBorder="1"/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5" xfId="0" applyNumberFormat="1" applyFont="1" applyFill="1" applyBorder="1" applyAlignment="1">
      <alignment horizontal="left" vertical="center"/>
    </xf>
    <xf numFmtId="2" fontId="7" fillId="2" borderId="6" xfId="0" applyNumberFormat="1" applyFont="1" applyFill="1" applyBorder="1" applyAlignment="1">
      <alignment horizontal="left" vertical="center"/>
    </xf>
    <xf numFmtId="2" fontId="7" fillId="2" borderId="7" xfId="0" applyNumberFormat="1" applyFont="1" applyFill="1" applyBorder="1" applyAlignment="1">
      <alignment horizontal="left" vertical="center"/>
    </xf>
    <xf numFmtId="2" fontId="7" fillId="0" borderId="5" xfId="0" applyNumberFormat="1" applyFont="1" applyFill="1" applyBorder="1" applyAlignment="1">
      <alignment horizontal="left" vertical="center"/>
    </xf>
    <xf numFmtId="2" fontId="7" fillId="0" borderId="6" xfId="0" applyNumberFormat="1" applyFont="1" applyFill="1" applyBorder="1" applyAlignment="1">
      <alignment horizontal="left" vertical="center"/>
    </xf>
    <xf numFmtId="2" fontId="7" fillId="0" borderId="7" xfId="0" applyNumberFormat="1" applyFont="1" applyFill="1" applyBorder="1" applyAlignment="1">
      <alignment horizontal="left" vertical="center"/>
    </xf>
    <xf numFmtId="2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2" borderId="5" xfId="0" applyFont="1" applyFill="1" applyBorder="1" applyAlignment="1"/>
    <xf numFmtId="0" fontId="7" fillId="2" borderId="6" xfId="0" applyFont="1" applyFill="1" applyBorder="1" applyAlignment="1"/>
    <xf numFmtId="0" fontId="7" fillId="2" borderId="7" xfId="0" applyFont="1" applyFill="1" applyBorder="1" applyAlignment="1"/>
    <xf numFmtId="0" fontId="7" fillId="0" borderId="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2" fontId="6" fillId="0" borderId="0" xfId="0" applyNumberFormat="1" applyFont="1" applyAlignment="1" applyProtection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abSelected="1" topLeftCell="H10" workbookViewId="0">
      <selection activeCell="AD29" sqref="AD29"/>
    </sheetView>
  </sheetViews>
  <sheetFormatPr defaultRowHeight="12.75" x14ac:dyDescent="0.2"/>
  <cols>
    <col min="1" max="1" width="6.5703125" customWidth="1"/>
    <col min="2" max="2" width="10.85546875" customWidth="1"/>
    <col min="3" max="3" width="6.28515625" customWidth="1"/>
    <col min="4" max="4" width="13.42578125" customWidth="1"/>
    <col min="5" max="5" width="12.42578125" customWidth="1"/>
    <col min="6" max="6" width="9" customWidth="1"/>
    <col min="7" max="7" width="13.42578125" customWidth="1"/>
    <col min="8" max="8" width="10.28515625" customWidth="1"/>
    <col min="9" max="9" width="11.5703125" customWidth="1"/>
    <col min="10" max="10" width="8.140625" customWidth="1"/>
    <col min="11" max="11" width="11.28515625" customWidth="1"/>
    <col min="12" max="12" width="8" customWidth="1"/>
    <col min="13" max="13" width="8.140625" customWidth="1"/>
    <col min="14" max="14" width="12.140625" customWidth="1"/>
    <col min="15" max="15" width="5.85546875" customWidth="1"/>
    <col min="16" max="16" width="5.5703125" customWidth="1"/>
    <col min="17" max="17" width="9" customWidth="1"/>
    <col min="18" max="18" width="6.140625" customWidth="1"/>
    <col min="19" max="19" width="10.28515625" customWidth="1"/>
    <col min="20" max="20" width="8.7109375" customWidth="1"/>
    <col min="21" max="21" width="7.140625" customWidth="1"/>
    <col min="22" max="22" width="11.28515625" customWidth="1"/>
    <col min="23" max="23" width="6.5703125" customWidth="1"/>
    <col min="24" max="24" width="7.5703125" customWidth="1"/>
    <col min="25" max="25" width="10.28515625" customWidth="1"/>
    <col min="26" max="26" width="5.5703125" customWidth="1"/>
    <col min="27" max="27" width="6" customWidth="1"/>
    <col min="28" max="28" width="9" customWidth="1"/>
    <col min="29" max="29" width="7.42578125" customWidth="1"/>
    <col min="30" max="30" width="11.42578125" customWidth="1"/>
    <col min="31" max="31" width="8.140625" customWidth="1"/>
    <col min="32" max="32" width="6.42578125" customWidth="1"/>
    <col min="33" max="33" width="5.7109375" customWidth="1"/>
    <col min="34" max="34" width="5.85546875" customWidth="1"/>
    <col min="35" max="35" width="6.140625" customWidth="1"/>
    <col min="36" max="36" width="3" customWidth="1"/>
    <col min="37" max="37" width="7.28515625" customWidth="1"/>
  </cols>
  <sheetData>
    <row r="1" spans="1:39" ht="9" customHeight="1" x14ac:dyDescent="0.2"/>
    <row r="2" spans="1:39" ht="57" hidden="1" customHeight="1" x14ac:dyDescent="0.2">
      <c r="AA2" s="142" t="s">
        <v>40</v>
      </c>
      <c r="AB2" s="142"/>
      <c r="AC2" s="142"/>
      <c r="AD2" s="142"/>
      <c r="AE2" s="142"/>
      <c r="AF2" s="142"/>
      <c r="AG2" s="142"/>
    </row>
    <row r="3" spans="1:39" ht="20.25" customHeight="1" x14ac:dyDescent="0.2">
      <c r="A3" s="61"/>
      <c r="B3" s="61"/>
      <c r="C3" s="62"/>
      <c r="D3" s="62"/>
      <c r="E3" s="62"/>
      <c r="F3" s="62"/>
      <c r="G3" s="143" t="s">
        <v>52</v>
      </c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144" t="s">
        <v>67</v>
      </c>
      <c r="AD3" s="144"/>
      <c r="AE3" s="144"/>
      <c r="AF3" s="144"/>
      <c r="AG3" s="144"/>
      <c r="AH3" s="144"/>
      <c r="AJ3" s="3"/>
      <c r="AK3" s="3"/>
      <c r="AL3" s="3"/>
      <c r="AM3" s="3"/>
    </row>
    <row r="4" spans="1:39" ht="0.75" customHeight="1" x14ac:dyDescent="0.2">
      <c r="A4" s="61"/>
      <c r="B4" s="61"/>
      <c r="C4" s="62"/>
      <c r="D4" s="62"/>
      <c r="E4" s="62"/>
      <c r="F4" s="62"/>
      <c r="G4" s="62"/>
      <c r="H4" s="62"/>
      <c r="I4" s="62"/>
      <c r="J4" s="145"/>
      <c r="K4" s="145"/>
      <c r="L4" s="145"/>
      <c r="M4" s="145"/>
      <c r="N4" s="145"/>
      <c r="O4" s="145"/>
      <c r="P4" s="145"/>
      <c r="Q4" s="145"/>
      <c r="R4" s="145"/>
      <c r="S4" s="62"/>
      <c r="T4" s="62"/>
      <c r="U4" s="62"/>
      <c r="V4" s="61"/>
      <c r="W4" s="61"/>
      <c r="X4" s="61"/>
      <c r="Y4" s="61"/>
      <c r="Z4" s="61"/>
      <c r="AA4" s="61"/>
      <c r="AB4" s="61"/>
      <c r="AC4" s="144"/>
      <c r="AD4" s="144"/>
      <c r="AE4" s="144"/>
      <c r="AF4" s="144"/>
      <c r="AG4" s="144"/>
      <c r="AH4" s="144"/>
    </row>
    <row r="5" spans="1:39" x14ac:dyDescent="0.2">
      <c r="A5" s="61"/>
      <c r="B5" s="61"/>
      <c r="C5" s="64"/>
      <c r="D5" s="62"/>
      <c r="E5" s="62"/>
      <c r="F5" s="62"/>
      <c r="G5" s="62"/>
      <c r="H5" s="62"/>
      <c r="I5" s="65"/>
      <c r="J5" s="146" t="s">
        <v>76</v>
      </c>
      <c r="K5" s="146"/>
      <c r="L5" s="146"/>
      <c r="M5" s="146"/>
      <c r="N5" s="146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144"/>
      <c r="AD5" s="144"/>
      <c r="AE5" s="144"/>
      <c r="AF5" s="144"/>
      <c r="AG5" s="144"/>
      <c r="AH5" s="144"/>
    </row>
    <row r="6" spans="1:39" ht="25.5" customHeight="1" x14ac:dyDescent="0.2">
      <c r="A6" s="61"/>
      <c r="B6" s="61"/>
      <c r="C6" s="64" t="s">
        <v>25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144"/>
      <c r="AD6" s="144"/>
      <c r="AE6" s="144"/>
      <c r="AF6" s="144"/>
      <c r="AG6" s="144"/>
      <c r="AH6" s="144"/>
    </row>
    <row r="7" spans="1:39" ht="12" customHeight="1" x14ac:dyDescent="0.2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144"/>
      <c r="AD7" s="144"/>
      <c r="AE7" s="144"/>
      <c r="AF7" s="144"/>
      <c r="AG7" s="144"/>
      <c r="AH7" s="144"/>
    </row>
    <row r="8" spans="1:39" x14ac:dyDescent="0.2">
      <c r="A8" s="61"/>
      <c r="B8" s="61"/>
      <c r="C8" s="147" t="s">
        <v>77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61"/>
      <c r="W8" s="61"/>
      <c r="X8" s="61"/>
      <c r="Y8" s="61"/>
      <c r="Z8" s="61"/>
      <c r="AA8" s="61"/>
      <c r="AB8" s="61"/>
      <c r="AC8" s="144"/>
      <c r="AD8" s="144"/>
      <c r="AE8" s="144"/>
      <c r="AF8" s="144"/>
      <c r="AG8" s="144"/>
      <c r="AH8" s="144"/>
    </row>
    <row r="9" spans="1:39" ht="13.5" customHeight="1" x14ac:dyDescent="0.2">
      <c r="A9" s="61"/>
      <c r="B9" s="61"/>
      <c r="C9" s="136" t="s">
        <v>15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9" s="1" customFormat="1" ht="15" customHeight="1" x14ac:dyDescent="0.2">
      <c r="A10" s="67"/>
      <c r="B10" s="67"/>
      <c r="C10" s="136" t="s">
        <v>75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9" x14ac:dyDescent="0.2">
      <c r="A11" s="61"/>
      <c r="B11" s="61"/>
      <c r="C11" s="137" t="s">
        <v>78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9" x14ac:dyDescent="0.2">
      <c r="A12" s="61"/>
      <c r="B12" s="61"/>
      <c r="C12" s="68" t="s">
        <v>79</v>
      </c>
      <c r="D12" s="68"/>
      <c r="E12" s="68"/>
      <c r="F12" s="68"/>
      <c r="G12" s="68"/>
      <c r="H12" s="68"/>
      <c r="I12" s="69" t="s">
        <v>74</v>
      </c>
      <c r="J12" s="68"/>
      <c r="K12" s="138"/>
      <c r="L12" s="138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9" x14ac:dyDescent="0.2">
      <c r="A13" s="61"/>
      <c r="B13" s="61"/>
      <c r="C13" s="61"/>
      <c r="D13" s="61"/>
      <c r="E13" s="61"/>
      <c r="F13" s="61" t="s">
        <v>16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0</v>
      </c>
      <c r="AH13" s="61"/>
    </row>
    <row r="14" spans="1:39" ht="23.25" customHeight="1" x14ac:dyDescent="0.2">
      <c r="A14" s="139" t="s">
        <v>26</v>
      </c>
      <c r="B14" s="139" t="s">
        <v>27</v>
      </c>
      <c r="C14" s="127" t="s">
        <v>1</v>
      </c>
      <c r="D14" s="127" t="s">
        <v>39</v>
      </c>
      <c r="E14" s="127" t="s">
        <v>28</v>
      </c>
      <c r="F14" s="127" t="s">
        <v>29</v>
      </c>
      <c r="G14" s="127" t="s">
        <v>30</v>
      </c>
      <c r="H14" s="127" t="s">
        <v>17</v>
      </c>
      <c r="I14" s="130" t="s">
        <v>2</v>
      </c>
      <c r="J14" s="131"/>
      <c r="K14" s="127" t="s">
        <v>24</v>
      </c>
      <c r="L14" s="127" t="s">
        <v>18</v>
      </c>
      <c r="M14" s="127" t="s">
        <v>19</v>
      </c>
      <c r="N14" s="96" t="s">
        <v>20</v>
      </c>
      <c r="O14" s="97"/>
      <c r="P14" s="97"/>
      <c r="Q14" s="97"/>
      <c r="R14" s="98"/>
      <c r="S14" s="102" t="s">
        <v>33</v>
      </c>
      <c r="T14" s="103"/>
      <c r="U14" s="104"/>
      <c r="V14" s="102" t="s">
        <v>3</v>
      </c>
      <c r="W14" s="103"/>
      <c r="X14" s="103"/>
      <c r="Y14" s="103"/>
      <c r="Z14" s="104"/>
      <c r="AA14" s="111" t="s">
        <v>34</v>
      </c>
      <c r="AB14" s="112"/>
      <c r="AC14" s="113"/>
      <c r="AD14" s="120" t="s">
        <v>14</v>
      </c>
      <c r="AE14" s="121"/>
      <c r="AF14" s="121"/>
      <c r="AG14" s="121"/>
      <c r="AH14" s="122"/>
      <c r="AI14" s="4"/>
      <c r="AJ14" s="4"/>
    </row>
    <row r="15" spans="1:39" x14ac:dyDescent="0.2">
      <c r="A15" s="140"/>
      <c r="B15" s="140"/>
      <c r="C15" s="128"/>
      <c r="D15" s="128"/>
      <c r="E15" s="128"/>
      <c r="F15" s="128"/>
      <c r="G15" s="128"/>
      <c r="H15" s="128"/>
      <c r="I15" s="132"/>
      <c r="J15" s="133"/>
      <c r="K15" s="128"/>
      <c r="L15" s="128"/>
      <c r="M15" s="128"/>
      <c r="N15" s="99"/>
      <c r="O15" s="100"/>
      <c r="P15" s="100"/>
      <c r="Q15" s="100"/>
      <c r="R15" s="101"/>
      <c r="S15" s="105"/>
      <c r="T15" s="106"/>
      <c r="U15" s="107"/>
      <c r="V15" s="108"/>
      <c r="W15" s="109"/>
      <c r="X15" s="109"/>
      <c r="Y15" s="109"/>
      <c r="Z15" s="110"/>
      <c r="AA15" s="114"/>
      <c r="AB15" s="115"/>
      <c r="AC15" s="116"/>
      <c r="AD15" s="123"/>
      <c r="AE15" s="124"/>
      <c r="AF15" s="124"/>
      <c r="AG15" s="124"/>
      <c r="AH15" s="125"/>
      <c r="AI15" s="5"/>
      <c r="AJ15" s="5"/>
    </row>
    <row r="16" spans="1:39" ht="28.5" customHeight="1" x14ac:dyDescent="0.2">
      <c r="A16" s="140"/>
      <c r="B16" s="140"/>
      <c r="C16" s="128"/>
      <c r="D16" s="128"/>
      <c r="E16" s="128"/>
      <c r="F16" s="128"/>
      <c r="G16" s="128"/>
      <c r="H16" s="128"/>
      <c r="I16" s="134"/>
      <c r="J16" s="135"/>
      <c r="K16" s="128"/>
      <c r="L16" s="128"/>
      <c r="M16" s="128"/>
      <c r="N16" s="88" t="s">
        <v>6</v>
      </c>
      <c r="O16" s="126"/>
      <c r="P16" s="89"/>
      <c r="Q16" s="88" t="s">
        <v>5</v>
      </c>
      <c r="R16" s="89"/>
      <c r="S16" s="108"/>
      <c r="T16" s="109"/>
      <c r="U16" s="110"/>
      <c r="V16" s="88" t="s">
        <v>4</v>
      </c>
      <c r="W16" s="126"/>
      <c r="X16" s="89"/>
      <c r="Y16" s="88" t="s">
        <v>21</v>
      </c>
      <c r="Z16" s="89"/>
      <c r="AA16" s="117"/>
      <c r="AB16" s="118"/>
      <c r="AC16" s="119"/>
      <c r="AD16" s="88" t="s">
        <v>6</v>
      </c>
      <c r="AE16" s="126"/>
      <c r="AF16" s="89"/>
      <c r="AG16" s="88" t="s">
        <v>5</v>
      </c>
      <c r="AH16" s="89"/>
      <c r="AI16" s="5"/>
      <c r="AJ16" s="5"/>
    </row>
    <row r="17" spans="1:37" ht="42.75" customHeight="1" x14ac:dyDescent="0.2">
      <c r="A17" s="141"/>
      <c r="B17" s="141"/>
      <c r="C17" s="129"/>
      <c r="D17" s="129"/>
      <c r="E17" s="129"/>
      <c r="F17" s="129"/>
      <c r="G17" s="129"/>
      <c r="H17" s="129"/>
      <c r="I17" s="36" t="s">
        <v>31</v>
      </c>
      <c r="J17" s="36" t="s">
        <v>32</v>
      </c>
      <c r="K17" s="129"/>
      <c r="L17" s="129"/>
      <c r="M17" s="129"/>
      <c r="N17" s="37" t="s">
        <v>22</v>
      </c>
      <c r="O17" s="37" t="s">
        <v>7</v>
      </c>
      <c r="P17" s="38" t="s">
        <v>8</v>
      </c>
      <c r="Q17" s="37" t="s">
        <v>22</v>
      </c>
      <c r="R17" s="37" t="s">
        <v>7</v>
      </c>
      <c r="S17" s="37" t="s">
        <v>22</v>
      </c>
      <c r="T17" s="37" t="s">
        <v>7</v>
      </c>
      <c r="U17" s="37" t="s">
        <v>8</v>
      </c>
      <c r="V17" s="37" t="s">
        <v>22</v>
      </c>
      <c r="W17" s="37" t="s">
        <v>7</v>
      </c>
      <c r="X17" s="37" t="s">
        <v>8</v>
      </c>
      <c r="Y17" s="37" t="s">
        <v>22</v>
      </c>
      <c r="Z17" s="37" t="s">
        <v>7</v>
      </c>
      <c r="AA17" s="37" t="s">
        <v>22</v>
      </c>
      <c r="AB17" s="37" t="s">
        <v>7</v>
      </c>
      <c r="AC17" s="37" t="s">
        <v>8</v>
      </c>
      <c r="AD17" s="37" t="s">
        <v>22</v>
      </c>
      <c r="AE17" s="37" t="s">
        <v>7</v>
      </c>
      <c r="AF17" s="37" t="s">
        <v>8</v>
      </c>
      <c r="AG17" s="37" t="s">
        <v>22</v>
      </c>
      <c r="AH17" s="37" t="s">
        <v>7</v>
      </c>
      <c r="AI17" s="6"/>
      <c r="AJ17" s="7"/>
    </row>
    <row r="18" spans="1:37" x14ac:dyDescent="0.2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 t="shared" ref="U18:AG18" si="0">T18+1</f>
        <v>21</v>
      </c>
      <c r="V18" s="16">
        <f t="shared" si="0"/>
        <v>22</v>
      </c>
      <c r="W18" s="16">
        <v>23</v>
      </c>
      <c r="X18" s="16">
        <f t="shared" si="0"/>
        <v>24</v>
      </c>
      <c r="Y18" s="16">
        <f t="shared" si="0"/>
        <v>25</v>
      </c>
      <c r="Z18" s="16">
        <v>26</v>
      </c>
      <c r="AA18" s="16">
        <v>27</v>
      </c>
      <c r="AB18" s="16">
        <v>28</v>
      </c>
      <c r="AC18" s="16">
        <v>29</v>
      </c>
      <c r="AD18" s="16">
        <v>30</v>
      </c>
      <c r="AE18" s="16">
        <v>31</v>
      </c>
      <c r="AF18" s="16">
        <f t="shared" si="0"/>
        <v>32</v>
      </c>
      <c r="AG18" s="16">
        <f t="shared" si="0"/>
        <v>33</v>
      </c>
      <c r="AH18" s="16">
        <v>34</v>
      </c>
      <c r="AI18" s="8"/>
      <c r="AJ18" s="8"/>
    </row>
    <row r="19" spans="1:37" x14ac:dyDescent="0.2">
      <c r="A19" s="90" t="s">
        <v>35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2"/>
      <c r="AI19" s="9"/>
      <c r="AJ19" s="9"/>
      <c r="AK19" s="9"/>
    </row>
    <row r="20" spans="1:37" ht="14.25" customHeight="1" x14ac:dyDescent="0.2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x14ac:dyDescent="0.2">
      <c r="A21" s="93" t="s">
        <v>9</v>
      </c>
      <c r="B21" s="94"/>
      <c r="C21" s="95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t="shared" ref="N21:AH21" si="1">SUM(N20)</f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10"/>
      <c r="AJ21" s="2"/>
      <c r="AK21" s="2"/>
    </row>
    <row r="22" spans="1:37" ht="15.75" customHeight="1" x14ac:dyDescent="0.2">
      <c r="A22" s="90" t="s">
        <v>36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2"/>
      <c r="AI22" s="2"/>
      <c r="AJ22" s="2"/>
      <c r="AK22" s="2"/>
    </row>
    <row r="23" spans="1:37" ht="48.75" hidden="1" customHeight="1" x14ac:dyDescent="0.2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54.75" hidden="1" customHeight="1" x14ac:dyDescent="0.2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75" hidden="1" customHeight="1" x14ac:dyDescent="0.2">
      <c r="A25" s="60">
        <v>1</v>
      </c>
      <c r="B25" s="49" t="s">
        <v>45</v>
      </c>
      <c r="C25" s="43" t="s">
        <v>47</v>
      </c>
      <c r="D25" s="43" t="s">
        <v>44</v>
      </c>
      <c r="E25" s="43" t="s">
        <v>46</v>
      </c>
      <c r="F25" s="43" t="s">
        <v>42</v>
      </c>
      <c r="G25" s="43" t="s">
        <v>41</v>
      </c>
      <c r="H25" s="49" t="s">
        <v>45</v>
      </c>
      <c r="I25" s="44">
        <v>42930</v>
      </c>
      <c r="J25" s="44">
        <v>42929</v>
      </c>
      <c r="K25" s="43"/>
      <c r="L25" s="43" t="s">
        <v>43</v>
      </c>
      <c r="M25" s="45" t="s">
        <v>23</v>
      </c>
      <c r="N25" s="43"/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/>
      <c r="U25" s="46">
        <v>0</v>
      </c>
      <c r="V25" s="47"/>
      <c r="W25" s="47"/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>N25+S25-V25-AA25</f>
        <v>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54.75" hidden="1" customHeight="1" x14ac:dyDescent="0.2">
      <c r="A26" s="60">
        <v>2</v>
      </c>
      <c r="B26" s="49" t="s">
        <v>48</v>
      </c>
      <c r="C26" s="43" t="s">
        <v>49</v>
      </c>
      <c r="D26" s="43" t="s">
        <v>50</v>
      </c>
      <c r="E26" s="43" t="s">
        <v>51</v>
      </c>
      <c r="F26" s="43" t="s">
        <v>42</v>
      </c>
      <c r="G26" s="43" t="s">
        <v>41</v>
      </c>
      <c r="H26" s="49" t="s">
        <v>48</v>
      </c>
      <c r="I26" s="44">
        <v>42964</v>
      </c>
      <c r="J26" s="44">
        <v>42964</v>
      </c>
      <c r="K26" s="43"/>
      <c r="L26" s="43" t="s">
        <v>43</v>
      </c>
      <c r="M26" s="45" t="s">
        <v>23</v>
      </c>
      <c r="N26" s="43"/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/>
      <c r="U26" s="46">
        <v>0</v>
      </c>
      <c r="V26" s="47"/>
      <c r="W26" s="47"/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>N26+S26-V26-AA26</f>
        <v>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69" hidden="1" customHeight="1" x14ac:dyDescent="0.2">
      <c r="A27" s="60">
        <v>3</v>
      </c>
      <c r="B27" s="49" t="s">
        <v>53</v>
      </c>
      <c r="C27" s="43" t="s">
        <v>54</v>
      </c>
      <c r="D27" s="43" t="s">
        <v>55</v>
      </c>
      <c r="E27" s="43" t="s">
        <v>56</v>
      </c>
      <c r="F27" s="43" t="s">
        <v>42</v>
      </c>
      <c r="G27" s="43" t="s">
        <v>41</v>
      </c>
      <c r="H27" s="49" t="s">
        <v>53</v>
      </c>
      <c r="I27" s="44">
        <v>43080</v>
      </c>
      <c r="J27" s="80"/>
      <c r="K27" s="43"/>
      <c r="L27" s="43" t="s">
        <v>43</v>
      </c>
      <c r="M27" s="45" t="s">
        <v>23</v>
      </c>
      <c r="N27" s="43"/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/>
      <c r="U27" s="46">
        <v>0</v>
      </c>
      <c r="V27" s="47"/>
      <c r="W27" s="47"/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21">
        <f>N27+S27-V27-AA27</f>
        <v>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102" customHeight="1" x14ac:dyDescent="0.2">
      <c r="A28" s="60">
        <v>1</v>
      </c>
      <c r="B28" s="49" t="s">
        <v>59</v>
      </c>
      <c r="C28" s="43" t="s">
        <v>58</v>
      </c>
      <c r="D28" s="43" t="s">
        <v>57</v>
      </c>
      <c r="E28" s="43" t="s">
        <v>64</v>
      </c>
      <c r="F28" s="43" t="s">
        <v>42</v>
      </c>
      <c r="G28" s="43" t="s">
        <v>41</v>
      </c>
      <c r="H28" s="49" t="s">
        <v>59</v>
      </c>
      <c r="I28" s="55" t="s">
        <v>66</v>
      </c>
      <c r="J28" s="80"/>
      <c r="K28" s="43">
        <v>7807000</v>
      </c>
      <c r="L28" s="43" t="s">
        <v>72</v>
      </c>
      <c r="M28" s="45" t="s">
        <v>23</v>
      </c>
      <c r="N28" s="43">
        <v>1957000</v>
      </c>
      <c r="O28" s="46">
        <v>0</v>
      </c>
      <c r="P28" s="46">
        <v>0</v>
      </c>
      <c r="Q28" s="46">
        <v>0</v>
      </c>
      <c r="R28" s="46">
        <v>0</v>
      </c>
      <c r="S28" s="43">
        <v>10050.94</v>
      </c>
      <c r="T28" s="46">
        <v>10050.94</v>
      </c>
      <c r="U28" s="46">
        <v>0</v>
      </c>
      <c r="V28" s="47">
        <v>0</v>
      </c>
      <c r="W28" s="47">
        <v>0</v>
      </c>
      <c r="X28" s="47">
        <v>0</v>
      </c>
      <c r="Y28" s="47">
        <v>0</v>
      </c>
      <c r="Z28" s="46">
        <v>0</v>
      </c>
      <c r="AA28" s="43">
        <v>0</v>
      </c>
      <c r="AB28" s="46">
        <v>10050.94</v>
      </c>
      <c r="AC28" s="46">
        <v>0</v>
      </c>
      <c r="AD28" s="21">
        <f>N28+S28</f>
        <v>1967050.94</v>
      </c>
      <c r="AE28" s="47">
        <f>O28+T28-W28-AB28</f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2" customHeight="1" x14ac:dyDescent="0.2">
      <c r="A29" s="60">
        <v>2</v>
      </c>
      <c r="B29" s="49" t="s">
        <v>60</v>
      </c>
      <c r="C29" s="43" t="s">
        <v>63</v>
      </c>
      <c r="D29" s="43" t="s">
        <v>61</v>
      </c>
      <c r="E29" s="43" t="s">
        <v>62</v>
      </c>
      <c r="F29" s="43" t="s">
        <v>42</v>
      </c>
      <c r="G29" s="43" t="s">
        <v>41</v>
      </c>
      <c r="H29" s="49" t="s">
        <v>60</v>
      </c>
      <c r="I29" s="55" t="s">
        <v>65</v>
      </c>
      <c r="J29" s="43"/>
      <c r="K29" s="43">
        <v>2757368</v>
      </c>
      <c r="L29" s="43" t="s">
        <v>72</v>
      </c>
      <c r="M29" s="45" t="s">
        <v>23</v>
      </c>
      <c r="N29" s="43">
        <v>917368</v>
      </c>
      <c r="O29" s="46">
        <v>0</v>
      </c>
      <c r="P29" s="46">
        <v>0</v>
      </c>
      <c r="Q29" s="46">
        <v>0</v>
      </c>
      <c r="R29" s="46">
        <v>0</v>
      </c>
      <c r="S29" s="43">
        <v>4711.5</v>
      </c>
      <c r="T29" s="46">
        <v>4711.5</v>
      </c>
      <c r="U29" s="46">
        <v>0</v>
      </c>
      <c r="V29" s="47">
        <v>0</v>
      </c>
      <c r="W29" s="47">
        <v>0</v>
      </c>
      <c r="X29" s="47">
        <v>0</v>
      </c>
      <c r="Y29" s="47">
        <v>0</v>
      </c>
      <c r="Z29" s="46">
        <v>0</v>
      </c>
      <c r="AA29" s="43">
        <v>0</v>
      </c>
      <c r="AB29" s="46">
        <v>4711.5</v>
      </c>
      <c r="AC29" s="46">
        <v>0</v>
      </c>
      <c r="AD29" s="21">
        <f>N29+S29</f>
        <v>922079.5</v>
      </c>
      <c r="AE29" s="21">
        <f>O29+T29-W29- Z29-AB29</f>
        <v>0</v>
      </c>
      <c r="AF29" s="47">
        <v>0</v>
      </c>
      <c r="AG29" s="47">
        <v>0</v>
      </c>
      <c r="AH29" s="47">
        <v>0</v>
      </c>
      <c r="AI29" s="2"/>
      <c r="AJ29" s="2"/>
      <c r="AK29" s="2"/>
    </row>
    <row r="30" spans="1:37" ht="102" customHeight="1" x14ac:dyDescent="0.2">
      <c r="A30" s="60">
        <v>3</v>
      </c>
      <c r="B30" s="55">
        <v>42612</v>
      </c>
      <c r="C30" s="43" t="s">
        <v>69</v>
      </c>
      <c r="D30" s="43" t="s">
        <v>70</v>
      </c>
      <c r="E30" s="43" t="s">
        <v>71</v>
      </c>
      <c r="F30" s="43" t="s">
        <v>42</v>
      </c>
      <c r="G30" s="43" t="s">
        <v>41</v>
      </c>
      <c r="H30" s="55">
        <v>42612</v>
      </c>
      <c r="I30" s="55">
        <v>43706</v>
      </c>
      <c r="J30" s="43"/>
      <c r="K30" s="43">
        <v>19524000</v>
      </c>
      <c r="L30" s="43" t="s">
        <v>72</v>
      </c>
      <c r="M30" s="45" t="s">
        <v>23</v>
      </c>
      <c r="N30" s="45">
        <v>10846000</v>
      </c>
      <c r="O30" s="46">
        <v>0</v>
      </c>
      <c r="P30" s="46">
        <v>0</v>
      </c>
      <c r="Q30" s="46">
        <v>0</v>
      </c>
      <c r="R30" s="46">
        <v>0</v>
      </c>
      <c r="S30" s="43">
        <v>1613.89</v>
      </c>
      <c r="T30" s="46">
        <v>1613.89</v>
      </c>
      <c r="U30" s="46">
        <v>0</v>
      </c>
      <c r="V30" s="47">
        <v>0</v>
      </c>
      <c r="W30" s="47">
        <v>0</v>
      </c>
      <c r="X30" s="47">
        <v>0</v>
      </c>
      <c r="Y30" s="47">
        <v>0</v>
      </c>
      <c r="Z30" s="46">
        <v>0</v>
      </c>
      <c r="AA30" s="43">
        <v>0</v>
      </c>
      <c r="AB30" s="46">
        <v>1613.89</v>
      </c>
      <c r="AC30" s="46">
        <v>0</v>
      </c>
      <c r="AD30" s="21">
        <f>N30+S30</f>
        <v>10847613.890000001</v>
      </c>
      <c r="AE30" s="21">
        <f>O30+T30-W30- Z30-AB30</f>
        <v>0</v>
      </c>
      <c r="AF30" s="47">
        <v>0</v>
      </c>
      <c r="AG30" s="47">
        <v>0</v>
      </c>
      <c r="AH30" s="47">
        <v>0</v>
      </c>
      <c r="AI30" s="2"/>
      <c r="AJ30" s="2"/>
      <c r="AK30" s="2"/>
    </row>
    <row r="31" spans="1:37" x14ac:dyDescent="0.2">
      <c r="A31" s="81" t="s">
        <v>10</v>
      </c>
      <c r="B31" s="82"/>
      <c r="C31" s="82"/>
      <c r="D31" s="82"/>
      <c r="E31" s="82"/>
      <c r="F31" s="82"/>
      <c r="G31" s="82"/>
      <c r="H31" s="82"/>
      <c r="I31" s="82"/>
      <c r="J31" s="83"/>
      <c r="K31" s="22">
        <f>SUM(K23:K30)</f>
        <v>30088368</v>
      </c>
      <c r="L31" s="22"/>
      <c r="M31" s="22"/>
      <c r="N31" s="22">
        <f t="shared" ref="N31:AD31" si="2">SUM(N23:N30)</f>
        <v>13720368</v>
      </c>
      <c r="O31" s="22">
        <f t="shared" si="2"/>
        <v>0</v>
      </c>
      <c r="P31" s="22">
        <f t="shared" si="2"/>
        <v>0</v>
      </c>
      <c r="Q31" s="22">
        <f t="shared" si="2"/>
        <v>0</v>
      </c>
      <c r="R31" s="22">
        <f t="shared" si="2"/>
        <v>0</v>
      </c>
      <c r="S31" s="22">
        <f t="shared" si="2"/>
        <v>16376.33</v>
      </c>
      <c r="T31" s="22">
        <f t="shared" si="2"/>
        <v>16376.33</v>
      </c>
      <c r="U31" s="22">
        <f t="shared" si="2"/>
        <v>0</v>
      </c>
      <c r="V31" s="22">
        <f t="shared" si="2"/>
        <v>0</v>
      </c>
      <c r="W31" s="22">
        <f t="shared" si="2"/>
        <v>0</v>
      </c>
      <c r="X31" s="22">
        <f t="shared" si="2"/>
        <v>0</v>
      </c>
      <c r="Y31" s="22">
        <f t="shared" si="2"/>
        <v>0</v>
      </c>
      <c r="Z31" s="22">
        <f t="shared" si="2"/>
        <v>0</v>
      </c>
      <c r="AA31" s="22">
        <f t="shared" si="2"/>
        <v>0</v>
      </c>
      <c r="AB31" s="22">
        <f t="shared" si="2"/>
        <v>16376.33</v>
      </c>
      <c r="AC31" s="22">
        <f t="shared" si="2"/>
        <v>0</v>
      </c>
      <c r="AD31" s="22">
        <f t="shared" si="2"/>
        <v>13736744.33</v>
      </c>
      <c r="AE31" s="22">
        <f>SUM(AE23:AE30)</f>
        <v>0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7" ht="15" customHeight="1" x14ac:dyDescent="0.2">
      <c r="A32" s="84" t="s">
        <v>37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6"/>
    </row>
    <row r="33" spans="1:34" x14ac:dyDescent="0.2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x14ac:dyDescent="0.2">
      <c r="A34" s="81" t="s">
        <v>11</v>
      </c>
      <c r="B34" s="82"/>
      <c r="C34" s="82"/>
      <c r="D34" s="82"/>
      <c r="E34" s="82"/>
      <c r="F34" s="82"/>
      <c r="G34" s="82"/>
      <c r="H34" s="82"/>
      <c r="I34" s="82"/>
      <c r="J34" s="83"/>
      <c r="K34" s="14"/>
      <c r="L34" s="14"/>
      <c r="M34" s="14"/>
      <c r="N34" s="19">
        <v>0</v>
      </c>
      <c r="O34" s="14">
        <f t="shared" ref="O34:AH34" si="3">SUM(O33:O33)</f>
        <v>0</v>
      </c>
      <c r="P34" s="14">
        <f t="shared" si="3"/>
        <v>0</v>
      </c>
      <c r="Q34" s="14">
        <f t="shared" si="3"/>
        <v>0</v>
      </c>
      <c r="R34" s="14">
        <f t="shared" si="3"/>
        <v>0</v>
      </c>
      <c r="S34" s="14">
        <f t="shared" si="3"/>
        <v>0</v>
      </c>
      <c r="T34" s="14">
        <f t="shared" si="3"/>
        <v>0</v>
      </c>
      <c r="U34" s="14">
        <f t="shared" si="3"/>
        <v>0</v>
      </c>
      <c r="V34" s="14">
        <f t="shared" si="3"/>
        <v>0</v>
      </c>
      <c r="W34" s="14">
        <f t="shared" si="3"/>
        <v>0</v>
      </c>
      <c r="X34" s="14">
        <f t="shared" si="3"/>
        <v>0</v>
      </c>
      <c r="Y34" s="14">
        <f t="shared" si="3"/>
        <v>0</v>
      </c>
      <c r="Z34" s="14">
        <f t="shared" si="3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3"/>
        <v>0</v>
      </c>
      <c r="AE34" s="14">
        <f t="shared" si="3"/>
        <v>0</v>
      </c>
      <c r="AF34" s="14">
        <f t="shared" si="3"/>
        <v>0</v>
      </c>
      <c r="AG34" s="14">
        <f t="shared" si="3"/>
        <v>0</v>
      </c>
      <c r="AH34" s="14">
        <f t="shared" si="3"/>
        <v>0</v>
      </c>
    </row>
    <row r="35" spans="1:34" x14ac:dyDescent="0.2">
      <c r="A35" s="84" t="s">
        <v>38</v>
      </c>
      <c r="B35" s="85"/>
      <c r="C35" s="85"/>
      <c r="D35" s="85"/>
      <c r="E35" s="85"/>
      <c r="F35" s="85"/>
      <c r="G35" s="85"/>
      <c r="H35" s="85"/>
      <c r="I35" s="85"/>
      <c r="J35" s="86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x14ac:dyDescent="0.2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x14ac:dyDescent="0.2">
      <c r="A37" s="84" t="s">
        <v>12</v>
      </c>
      <c r="B37" s="85"/>
      <c r="C37" s="85"/>
      <c r="D37" s="85"/>
      <c r="E37" s="85"/>
      <c r="F37" s="85"/>
      <c r="G37" s="85"/>
      <c r="H37" s="85"/>
      <c r="I37" s="85"/>
      <c r="J37" s="86"/>
      <c r="K37" s="21"/>
      <c r="L37" s="21"/>
      <c r="M37" s="21"/>
      <c r="N37" s="21">
        <f t="shared" ref="N37:AH37" si="4">SUM(N36)</f>
        <v>0</v>
      </c>
      <c r="O37" s="21">
        <f t="shared" si="4"/>
        <v>0</v>
      </c>
      <c r="P37" s="21">
        <f t="shared" si="4"/>
        <v>0</v>
      </c>
      <c r="Q37" s="21">
        <f t="shared" si="4"/>
        <v>0</v>
      </c>
      <c r="R37" s="21">
        <f t="shared" si="4"/>
        <v>0</v>
      </c>
      <c r="S37" s="21">
        <f t="shared" si="4"/>
        <v>0</v>
      </c>
      <c r="T37" s="21">
        <f t="shared" si="4"/>
        <v>0</v>
      </c>
      <c r="U37" s="21">
        <f t="shared" si="4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</row>
    <row r="38" spans="1:34" x14ac:dyDescent="0.2">
      <c r="A38" s="84" t="s">
        <v>13</v>
      </c>
      <c r="B38" s="85"/>
      <c r="C38" s="85"/>
      <c r="D38" s="85"/>
      <c r="E38" s="85"/>
      <c r="F38" s="85"/>
      <c r="G38" s="86"/>
      <c r="H38" s="39"/>
      <c r="I38" s="39"/>
      <c r="J38" s="39"/>
      <c r="K38" s="22">
        <f>K31</f>
        <v>30088368</v>
      </c>
      <c r="L38" s="39"/>
      <c r="M38" s="39"/>
      <c r="N38" s="22">
        <f>SUM(N37,N34,N31,N21)</f>
        <v>13720368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t="shared" ref="S38:AH38" si="5">SUM(S37,S34,S31,S21)</f>
        <v>16376.33</v>
      </c>
      <c r="T38" s="22">
        <f t="shared" si="5"/>
        <v>16376.33</v>
      </c>
      <c r="U38" s="22">
        <f t="shared" si="5"/>
        <v>0</v>
      </c>
      <c r="V38" s="22">
        <f t="shared" si="5"/>
        <v>0</v>
      </c>
      <c r="W38" s="22">
        <f t="shared" si="5"/>
        <v>0</v>
      </c>
      <c r="X38" s="22">
        <f t="shared" si="5"/>
        <v>0</v>
      </c>
      <c r="Y38" s="22">
        <f t="shared" si="5"/>
        <v>0</v>
      </c>
      <c r="Z38" s="22">
        <f t="shared" si="5"/>
        <v>0</v>
      </c>
      <c r="AA38" s="22">
        <f t="shared" si="5"/>
        <v>0</v>
      </c>
      <c r="AB38" s="22">
        <f t="shared" si="5"/>
        <v>16376.33</v>
      </c>
      <c r="AC38" s="22">
        <f t="shared" si="5"/>
        <v>0</v>
      </c>
      <c r="AD38" s="22">
        <f t="shared" si="5"/>
        <v>13736744.33</v>
      </c>
      <c r="AE38" s="22">
        <f t="shared" si="5"/>
        <v>0</v>
      </c>
      <c r="AF38" s="22">
        <f t="shared" si="5"/>
        <v>0</v>
      </c>
      <c r="AG38" s="22">
        <f t="shared" si="5"/>
        <v>0</v>
      </c>
      <c r="AH38" s="22">
        <f t="shared" si="5"/>
        <v>0</v>
      </c>
    </row>
    <row r="39" spans="1:34" x14ac:dyDescent="0.2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 x14ac:dyDescent="0.2">
      <c r="A40" s="72"/>
      <c r="B40" s="7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 x14ac:dyDescent="0.2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x14ac:dyDescent="0.2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68</v>
      </c>
      <c r="L42" s="77"/>
      <c r="M42" s="78"/>
      <c r="N42" s="78"/>
      <c r="O42" s="54"/>
      <c r="P42" s="56"/>
      <c r="Q42" s="57" t="s">
        <v>73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mergeCells count="43"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D16:AF16"/>
    <mergeCell ref="G14:G17"/>
    <mergeCell ref="H14:H17"/>
    <mergeCell ref="I14:J16"/>
    <mergeCell ref="K14:K17"/>
    <mergeCell ref="L14:L17"/>
    <mergeCell ref="M14:M17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A2:AG2"/>
    <mergeCell ref="G3:Q3"/>
    <mergeCell ref="AC3:AH8"/>
    <mergeCell ref="J4:R4"/>
    <mergeCell ref="J5:N5"/>
    <mergeCell ref="C8:U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01.06.2018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</cp:lastModifiedBy>
  <cp:lastPrinted>2018-02-28T02:09:05Z</cp:lastPrinted>
  <dcterms:created xsi:type="dcterms:W3CDTF">2008-03-31T00:35:18Z</dcterms:created>
  <dcterms:modified xsi:type="dcterms:W3CDTF">2019-03-04T09:23:38Z</dcterms:modified>
</cp:coreProperties>
</file>